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010" windowWidth="9740" windowHeight="676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'!$5:$8</definedName>
    <definedName name="_xlnm.Print_Titles" localSheetId="3">'4 '!$5:$8</definedName>
    <definedName name="_xlnm.Print_Titles" localSheetId="5">'6'!$3:$3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'!$A$1:$J$58</definedName>
    <definedName name="_xlnm.Print_Area" localSheetId="3">'4 '!$A$1:$F$107</definedName>
    <definedName name="_xlnm.Print_Area" localSheetId="4">'5 '!$A$1:$C$54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<sst xmlns="http://schemas.openxmlformats.org/spreadsheetml/2006/main" count="571" uniqueCount="349">
  <si>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</si>
  <si>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</si>
  <si>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</si>
  <si>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</si>
  <si>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</si>
  <si>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</si>
  <si>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</si>
  <si>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</si>
  <si>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</si>
  <si>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</si>
  <si>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</si>
  <si>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</si>
  <si>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</si>
  <si>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</si>
  <si>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</si>
  <si>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</si>
  <si>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</si>
  <si>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</si>
  <si>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</si>
  <si>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</si>
  <si>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</si>
  <si>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</si>
  <si>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</si>
  <si>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</si>
  <si>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</si>
  <si>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</si>
  <si>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</si>
  <si>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</si>
  <si>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</si>
  <si>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</si>
  <si>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</si>
  <si>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</si>
  <si>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</si>
  <si>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</si>
  <si>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</si>
  <si>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</si>
  <si>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</si>
  <si>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</si>
  <si>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</si>
  <si>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-</t>
  </si>
  <si>
    <t>Назва професії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</si>
  <si>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</si>
  <si>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</si>
  <si>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</si>
  <si>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</si>
  <si>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</si>
  <si>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</si>
  <si>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</si>
  <si>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</si>
  <si>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</si>
  <si>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</si>
  <si>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</si>
  <si>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</si>
  <si>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</si>
  <si>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</si>
  <si>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</si>
  <si>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</si>
  <si>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</si>
  <si>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</si>
  <si>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</si>
  <si>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</si>
  <si>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</si>
  <si>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</si>
  <si>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</si>
  <si>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</si>
  <si>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</si>
  <si>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</si>
  <si>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</si>
  <si>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</si>
  <si>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</si>
  <si>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</si>
  <si>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</si>
  <si>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</si>
  <si>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</si>
  <si>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</si>
  <si>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</si>
  <si>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</si>
  <si>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</si>
  <si>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</si>
  <si>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</si>
  <si>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</si>
  <si>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</si>
  <si>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</si>
  <si>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</si>
  <si>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</si>
  <si>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</si>
  <si>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</si>
  <si>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директор (начальник, інший керівник) підприємства</t>
  </si>
  <si>
    <t xml:space="preserve"> майстер</t>
  </si>
  <si>
    <t xml:space="preserve"> заступник директора</t>
  </si>
  <si>
    <t xml:space="preserve"> завідувач господарства</t>
  </si>
  <si>
    <t xml:space="preserve"> виконавець робіт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</si>
  <si>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</si>
  <si>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</si>
  <si>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</si>
  <si>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</si>
  <si>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</si>
  <si>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 xml:space="preserve"> лісоруб</t>
  </si>
  <si>
    <t xml:space="preserve"> пекар</t>
  </si>
  <si>
    <t xml:space="preserve"> верстатник деревообробних верстатів</t>
  </si>
  <si>
    <t xml:space="preserve"> столяр</t>
  </si>
  <si>
    <t xml:space="preserve"> монтер кабельного виробництва</t>
  </si>
  <si>
    <t xml:space="preserve"> водій навантажувача</t>
  </si>
  <si>
    <t>(ТОП-50)</t>
  </si>
  <si>
    <t xml:space="preserve"> Продавець-консультант</t>
  </si>
  <si>
    <t xml:space="preserve"> Вчитель загальноосвітнього навчального закладу</t>
  </si>
  <si>
    <t xml:space="preserve"> Фахівець з методів розширення ринку збуту (маркетолог)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</si>
  <si>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</si>
  <si>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</si>
  <si>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Слюсар з ремонту колісних транспортних засобів</t>
  </si>
  <si>
    <t xml:space="preserve"> Маляр</t>
  </si>
  <si>
    <t xml:space="preserve"> гірник підземний</t>
  </si>
  <si>
    <t xml:space="preserve"> Менеджер (управитель)</t>
  </si>
  <si>
    <t xml:space="preserve"> Організатор із збуту</t>
  </si>
  <si>
    <t xml:space="preserve"> Листоноша (поштар)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</si>
  <si>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</si>
  <si>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</si>
  <si>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оператор автоматичних та напівавтоматичнихліній верстатів та установок</t>
  </si>
  <si>
    <t xml:space="preserve"> водій трамвая</t>
  </si>
  <si>
    <t>Слюсар-електрик з ремонту та обслуговування вантажопідіймальних кранів і машин</t>
  </si>
  <si>
    <t>диспетчер підприємства (району) мереж</t>
  </si>
  <si>
    <t>Електрозварник ручного зварювання</t>
  </si>
  <si>
    <t>Електромонтер з експлуатації розподільних мереж</t>
  </si>
  <si>
    <t>Професії (посади)</t>
  </si>
  <si>
    <t>А</t>
  </si>
  <si>
    <t>Професії</t>
  </si>
  <si>
    <t>Кількість вакансій, зареєстрованих в Львівській обласній службі зайнятості</t>
  </si>
  <si>
    <t>2018 р.</t>
  </si>
  <si>
    <t>водій автотранспортних засобів</t>
  </si>
  <si>
    <t>8322</t>
  </si>
  <si>
    <t>оператор автоматичних та напівавтоматичнихліній верстатів та установок</t>
  </si>
  <si>
    <t>8211</t>
  </si>
  <si>
    <t>продавець продовольчих товарів</t>
  </si>
  <si>
    <t>5220</t>
  </si>
  <si>
    <t>офіціант</t>
  </si>
  <si>
    <t>5123</t>
  </si>
  <si>
    <t>монтер кабельного виробництва</t>
  </si>
  <si>
    <t>7245</t>
  </si>
  <si>
    <t>кухар</t>
  </si>
  <si>
    <t>5122</t>
  </si>
  <si>
    <t>водій трамвая</t>
  </si>
  <si>
    <t>8323</t>
  </si>
  <si>
    <t>Поліцейський (за спеціалізаціями)</t>
  </si>
  <si>
    <t>5162</t>
  </si>
  <si>
    <t>підсобний робітник</t>
  </si>
  <si>
    <t>9322</t>
  </si>
  <si>
    <t>вантажник</t>
  </si>
  <si>
    <t>9333</t>
  </si>
  <si>
    <t>прибиральник службових приміщень</t>
  </si>
  <si>
    <t>9132</t>
  </si>
  <si>
    <t>кондитер</t>
  </si>
  <si>
    <t>7412</t>
  </si>
  <si>
    <t>двірник</t>
  </si>
  <si>
    <t>9162</t>
  </si>
  <si>
    <t>охоронник</t>
  </si>
  <si>
    <t>5169</t>
  </si>
  <si>
    <t>бухгалтер</t>
  </si>
  <si>
    <t>3433</t>
  </si>
  <si>
    <t>електромонтер з ремонту та обслуговування електроустаткування</t>
  </si>
  <si>
    <t>7241</t>
  </si>
  <si>
    <t>Продавець-консультант</t>
  </si>
  <si>
    <t>касир торговельного залу</t>
  </si>
  <si>
    <t>4211</t>
  </si>
  <si>
    <t>Монтер колії</t>
  </si>
  <si>
    <t>7129</t>
  </si>
  <si>
    <t>прибиральник територій</t>
  </si>
  <si>
    <t>продавець непродовольчих товарів</t>
  </si>
  <si>
    <t>пекар</t>
  </si>
  <si>
    <t>верстатник деревообробних верстатів</t>
  </si>
  <si>
    <t>7423</t>
  </si>
  <si>
    <t>бармен</t>
  </si>
  <si>
    <t>Електрогазозварник</t>
  </si>
  <si>
    <t>7212</t>
  </si>
  <si>
    <t>Маляр</t>
  </si>
  <si>
    <t>7141</t>
  </si>
  <si>
    <t>менеджер (управитель) із збуту</t>
  </si>
  <si>
    <t>1475.4</t>
  </si>
  <si>
    <t>водій тролейбуса</t>
  </si>
  <si>
    <t>мийник посуду</t>
  </si>
  <si>
    <t>кухонний робітник</t>
  </si>
  <si>
    <t>виробник харчових напівфабрикатів</t>
  </si>
  <si>
    <t>дорожній робітник.</t>
  </si>
  <si>
    <t>8332</t>
  </si>
  <si>
    <t>машиніст екскаватора</t>
  </si>
  <si>
    <t>8111</t>
  </si>
  <si>
    <t>оператор котельні</t>
  </si>
  <si>
    <t>8162</t>
  </si>
  <si>
    <t>контролер якості</t>
  </si>
  <si>
    <t>7432</t>
  </si>
  <si>
    <t>інженер</t>
  </si>
  <si>
    <t>2149.2</t>
  </si>
  <si>
    <t>майстер виробничого навчання</t>
  </si>
  <si>
    <t>3340</t>
  </si>
  <si>
    <t>провідник пасажирських вагонів у парках відстою вагонів</t>
  </si>
  <si>
    <t>5112</t>
  </si>
  <si>
    <t>перукар (перукар - модельєр)</t>
  </si>
  <si>
    <t>5141</t>
  </si>
  <si>
    <t>прибиральник виробничих приміщень</t>
  </si>
  <si>
    <t>оператор заправних станцій</t>
  </si>
  <si>
    <t>8155</t>
  </si>
  <si>
    <t>головний бухгалтер</t>
  </si>
  <si>
    <t>1231</t>
  </si>
  <si>
    <t>адміністратор</t>
  </si>
  <si>
    <t>4222</t>
  </si>
  <si>
    <t>Молодша медична сестра (санітарка, санітарка-прибиральниця, санітарка-буфетниця та ін.)</t>
  </si>
  <si>
    <t>5132</t>
  </si>
  <si>
    <t>Інспектор (пенітенціарна система)</t>
  </si>
  <si>
    <t>2424</t>
  </si>
  <si>
    <t>бетоняр</t>
  </si>
  <si>
    <t>7123</t>
  </si>
  <si>
    <t>Оператор устаткування з перероблення деревини</t>
  </si>
  <si>
    <t>8149</t>
  </si>
  <si>
    <t>оператор роторної лінії для виробництва виробів з пластичних мас</t>
  </si>
  <si>
    <t>8232</t>
  </si>
  <si>
    <t>начальник цеху</t>
  </si>
  <si>
    <t>головний технолог</t>
  </si>
  <si>
    <t>начальник зміни (промисловість)</t>
  </si>
  <si>
    <t>токар-карусельник</t>
  </si>
  <si>
    <t>плетільник меблів</t>
  </si>
  <si>
    <t>бандажник</t>
  </si>
  <si>
    <t>видувальник скловиробів</t>
  </si>
  <si>
    <t xml:space="preserve"> Оператор птахофабрик та механізованих ферм</t>
  </si>
  <si>
    <t xml:space="preserve">Професії, по яких кількість  вакансій є найбільшою                                                                                                         </t>
  </si>
  <si>
    <t xml:space="preserve"> виробник морозива</t>
  </si>
  <si>
    <t>головний механік</t>
  </si>
  <si>
    <t xml:space="preserve"> менеджер (управитель) з постачання</t>
  </si>
  <si>
    <t xml:space="preserve"> завідувач складу</t>
  </si>
  <si>
    <t xml:space="preserve"> Юрист</t>
  </si>
  <si>
    <t xml:space="preserve"> Обліковець</t>
  </si>
  <si>
    <r>
      <t xml:space="preserve">Кількість вакансій,     </t>
    </r>
    <r>
      <rPr>
        <i/>
        <sz val="14"/>
        <rFont val="Times New Roman Cyr"/>
        <family val="0"/>
      </rPr>
      <t>одиниць</t>
    </r>
  </si>
  <si>
    <r>
      <t xml:space="preserve">Кількість безробітних, </t>
    </r>
    <r>
      <rPr>
        <i/>
        <sz val="14"/>
        <rFont val="Times New Roman Cyr"/>
        <family val="0"/>
      </rPr>
      <t>осіб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</si>
  <si>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0"/>
      </rPr>
      <t>осіб</t>
    </r>
  </si>
  <si>
    <t xml:space="preserve">Професії, по яких кількість  вакансій є найбільшою                                                                                                         у січні - березні 2018 року </t>
  </si>
  <si>
    <t xml:space="preserve"> юрисконсульт</t>
  </si>
  <si>
    <t xml:space="preserve"> агент рекламний</t>
  </si>
  <si>
    <t xml:space="preserve"> плодоовочівник</t>
  </si>
  <si>
    <t xml:space="preserve"> Робітник з комплексного обслуговування сільськогосподарського виробництва</t>
  </si>
  <si>
    <t>шліфувальник-полірувальник виробів з каменю</t>
  </si>
  <si>
    <t>майстер з ремонту технологічного устаткування</t>
  </si>
  <si>
    <t>Середній розмір запропонованої заробітної плати, (грн.)</t>
  </si>
  <si>
    <t>механік дільниці</t>
  </si>
  <si>
    <t>Телефоніст місцевого телефонного зв'язку</t>
  </si>
  <si>
    <t>сортувальник поштових відправлень та виробів друку</t>
  </si>
  <si>
    <t>Черговий пульта (пункт централізованого спостереження)</t>
  </si>
  <si>
    <t>комплектувальник товарів</t>
  </si>
  <si>
    <t>Кіоскер</t>
  </si>
  <si>
    <t>охоронець</t>
  </si>
  <si>
    <t>лісоруб</t>
  </si>
  <si>
    <t xml:space="preserve">Кількість осіб, які мали статус безробітного </t>
  </si>
  <si>
    <t xml:space="preserve"> бетоняр</t>
  </si>
  <si>
    <t xml:space="preserve"> секретар</t>
  </si>
  <si>
    <t xml:space="preserve"> робітник фермерського господарства</t>
  </si>
  <si>
    <t xml:space="preserve"> птахівник</t>
  </si>
  <si>
    <t xml:space="preserve"> квітникар</t>
  </si>
  <si>
    <t>оператор автомата для виробництва напівфабрикатів</t>
  </si>
  <si>
    <t>приймальник замовлень</t>
  </si>
  <si>
    <t>дояр</t>
  </si>
  <si>
    <t>птахівник</t>
  </si>
  <si>
    <t xml:space="preserve"> інженер з охорони праці</t>
  </si>
  <si>
    <t xml:space="preserve"> Касир-операціоніст</t>
  </si>
  <si>
    <t xml:space="preserve"> овочівник</t>
  </si>
  <si>
    <t>провідник пасажирського вагона</t>
  </si>
  <si>
    <t>мийник-прибиральник рухомого складу</t>
  </si>
  <si>
    <t>Електрослюсар з ремонту устаткування розподільних пристроїв</t>
  </si>
  <si>
    <t>Інженер з технічного аудиту</t>
  </si>
  <si>
    <t>електромонтер з експлуатації електролічильників</t>
  </si>
  <si>
    <t>Машиніст котка самохідного з рівними вальцями</t>
  </si>
  <si>
    <t>майстер виробничої дільниці</t>
  </si>
  <si>
    <t>касир (в банку)</t>
  </si>
  <si>
    <t>оператор виробничої дільниці</t>
  </si>
  <si>
    <t>електромонтер з випробувань та вимірювань</t>
  </si>
  <si>
    <t>шеф-кухар</t>
  </si>
  <si>
    <t>інженер-електронік</t>
  </si>
  <si>
    <t>Монтажник гіпсокартонних конструкцій</t>
  </si>
  <si>
    <t>електромонтер диспетчерського устаткуваннята телеавтоматики</t>
  </si>
  <si>
    <t>Оператор свинарських комплексів і механізованих ферм</t>
  </si>
  <si>
    <t xml:space="preserve"> муляр</t>
  </si>
  <si>
    <t xml:space="preserve"> слюсар з механоскладальних робіт</t>
  </si>
  <si>
    <t xml:space="preserve"> Вихователь дошкільного навчального закладу</t>
  </si>
  <si>
    <t>контролер енергонагляду</t>
  </si>
  <si>
    <t>приймальник товарів</t>
  </si>
  <si>
    <t>укладальник-пакувальник</t>
  </si>
  <si>
    <t>фарбувальник іграшок</t>
  </si>
  <si>
    <t>Фельдшер ветеринарної медицини</t>
  </si>
  <si>
    <t xml:space="preserve"> кухонний робітник</t>
  </si>
  <si>
    <t>лаборант (біологічні дослідження)</t>
  </si>
  <si>
    <t>головний інженер проекту</t>
  </si>
  <si>
    <t>слюсар-складальник двигунів</t>
  </si>
  <si>
    <t>механік з ремонту транспорту</t>
  </si>
  <si>
    <t>налагоджувальник деревообробного устаткування</t>
  </si>
  <si>
    <t>різальник паперу, картону та целюлози</t>
  </si>
  <si>
    <t>інженер-механік груповий</t>
  </si>
  <si>
    <t>технік-конструктор</t>
  </si>
  <si>
    <t>Обліковець</t>
  </si>
  <si>
    <t>діловод</t>
  </si>
  <si>
    <t>Пожежний-рятувальник</t>
  </si>
  <si>
    <t>овочівник</t>
  </si>
  <si>
    <t>лісник</t>
  </si>
  <si>
    <t>Оператор птахофабрик та механізованих ферм</t>
  </si>
  <si>
    <t>готувач реактивної води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</si>
  <si>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</si>
  <si>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</si>
  <si>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</si>
  <si>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</si>
  <si>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</si>
  <si>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 xml:space="preserve">за січень-липень </t>
  </si>
  <si>
    <t>станом на 1 серпня</t>
  </si>
  <si>
    <t>у січні - липні 2018 року</t>
  </si>
  <si>
    <t>станом на 1 серпня 2018 року</t>
  </si>
  <si>
    <t>Професії, по яких середній розмір запропонованої  заробітної  плати є найбільшим, станом на 1 серпня 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</si>
  <si>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1 серпня 2018 року</t>
  </si>
  <si>
    <t>Кількість вакансій та чисельність безробітних                                                  станом на 1 серпня 2018 року</t>
  </si>
  <si>
    <t>Кількість вакансій та чисельність безробітних за професіними групами                                   станом на 1 серпня 2018 року</t>
  </si>
  <si>
    <t>в 7,8 р.</t>
  </si>
  <si>
    <t xml:space="preserve"> Інспектор</t>
  </si>
  <si>
    <t xml:space="preserve"> механік</t>
  </si>
  <si>
    <t xml:space="preserve"> робітник з догляду за тваринами</t>
  </si>
  <si>
    <t>начальник фінансового відділу</t>
  </si>
  <si>
    <t>інженер із впровадження нової техніки й технології</t>
  </si>
  <si>
    <t>Начальник дільниці</t>
  </si>
  <si>
    <t>оператор сушильного устаткування</t>
  </si>
  <si>
    <t>майстер гірничий підземної дільниці</t>
  </si>
  <si>
    <t>слюсар-інструментальник</t>
  </si>
  <si>
    <t>газорізальник</t>
  </si>
  <si>
    <t>керуючий (директор, інший керівник) комерційним банком</t>
  </si>
  <si>
    <t>Пресувальник спеціальних мас</t>
  </si>
  <si>
    <t>розкрійник</t>
  </si>
  <si>
    <t>Мерчендайзер</t>
  </si>
  <si>
    <t>скляр</t>
  </si>
  <si>
    <t>налагоджувальник автоматів і напівавтоматів</t>
  </si>
  <si>
    <t>технолог</t>
  </si>
  <si>
    <t>Дизайнер меблів</t>
  </si>
  <si>
    <t>різальник металу на ножицях і пресах</t>
  </si>
  <si>
    <t>токар-розточувальник</t>
  </si>
  <si>
    <t>інженер-конструктор</t>
  </si>
  <si>
    <t>машиніст навивальних і намотувальних машин</t>
  </si>
  <si>
    <t>інженер з комп'ютерних систем</t>
  </si>
  <si>
    <t>інженер-програміст</t>
  </si>
  <si>
    <t>Інженер-проектувальник (цивільне будівництво)</t>
  </si>
  <si>
    <t>експедитор</t>
  </si>
  <si>
    <t>механік</t>
  </si>
  <si>
    <t>контролер-касир</t>
  </si>
  <si>
    <t>секретар керівника (організації, підприємства, установи)</t>
  </si>
  <si>
    <t>соціальний робітник</t>
  </si>
  <si>
    <t>звірівник</t>
  </si>
  <si>
    <t>Кінолог</t>
  </si>
  <si>
    <t>Робітник з комплексного обслуговування сільськогосподарського виробництва</t>
  </si>
  <si>
    <t>прасувальник</t>
  </si>
  <si>
    <t>жилувальник м'яса та субпродуктів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</si>
</sst>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%"/>
    <numFmt numFmtId="183" formatCode="0.000000"/>
    <numFmt numFmtId="184" formatCode="0.00000"/>
    <numFmt numFmtId="185" formatCode="0.0000"/>
    <numFmt numFmtId="186" formatCode="\+#0;\-#0"/>
    <numFmt numFmtId="187" formatCode="#,##0&quot;р.&quot;;\-#,##0&quot;р.&quot;"/>
    <numFmt numFmtId="188" formatCode="#,##0&quot;р.&quot;;[Red]\-#,##0&quot;р.&quot;"/>
    <numFmt numFmtId="189" formatCode="#,##0.00&quot;р.&quot;;\-#,##0.00&quot;р.&quot;"/>
    <numFmt numFmtId="190" formatCode="#,##0.00&quot;р.&quot;;[Red]\-#,##0.00&quot;р.&quot;"/>
    <numFmt numFmtId="191" formatCode="_-* #,##0&quot;р.&quot;_-;\-* #,##0&quot;р.&quot;_-;_-* &quot;-&quot;&quot;р.&quot;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</numFmts>
  <fonts count="75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3"/>
      <name val="Times New Roman Cyr"/>
      <family val="0"/>
    </font>
    <font>
      <i/>
      <sz val="14"/>
      <name val="Times New Roman Cyr"/>
      <family val="0"/>
    </font>
    <font>
      <i/>
      <sz val="11"/>
      <name val="Times New Roman Cyr"/>
      <family val="0"/>
    </font>
    <font>
      <sz val="13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 Cyr"/>
      <family val="0"/>
    </font>
    <font>
      <i/>
      <sz val="10"/>
      <name val="Times New Roman CYR"/>
      <family val="0"/>
    </font>
    <font>
      <sz val="12"/>
      <color indexed="60"/>
      <name val="Times New Roman"/>
      <family val="1"/>
    </font>
    <font>
      <sz val="10"/>
      <color indexed="60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5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7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2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5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4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27" borderId="1" applyNumberFormat="0" applyAlignment="0" applyProtection="0"/>
    <xf numFmtId="0" fontId="10" fillId="28" borderId="1" applyNumberFormat="0" applyAlignment="0" applyProtection="0"/>
    <xf numFmtId="0" fontId="11" fillId="17" borderId="1" applyNumberFormat="0" applyAlignment="0" applyProtection="0"/>
    <xf numFmtId="0" fontId="12" fillId="48" borderId="2" applyNumberFormat="0" applyAlignment="0" applyProtection="0"/>
    <xf numFmtId="0" fontId="12" fillId="49" borderId="2" applyNumberFormat="0" applyAlignment="0" applyProtection="0"/>
    <xf numFmtId="0" fontId="12" fillId="48" borderId="2" applyNumberFormat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174" fontId="7" fillId="0" borderId="0" applyFont="0" applyFill="0" applyBorder="0" applyProtection="0">
      <alignment horizontal="center" vertical="center"/>
    </xf>
    <xf numFmtId="49" fontId="7" fillId="0" borderId="0" applyFont="0" applyFill="0" applyBorder="0" applyProtection="0">
      <alignment horizontal="left" vertical="center" wrapText="1"/>
    </xf>
    <xf numFmtId="49" fontId="14" fillId="0" borderId="0" applyFill="0" applyBorder="0" applyProtection="0">
      <alignment horizontal="left" vertical="center"/>
    </xf>
    <xf numFmtId="49" fontId="15" fillId="0" borderId="3" applyFill="0" applyProtection="0">
      <alignment horizontal="center" vertical="center" wrapText="1"/>
    </xf>
    <xf numFmtId="49" fontId="15" fillId="0" borderId="4" applyFill="0" applyProtection="0">
      <alignment horizontal="center" vertical="center" wrapText="1"/>
    </xf>
    <xf numFmtId="49" fontId="7" fillId="0" borderId="0" applyFont="0" applyFill="0" applyBorder="0" applyProtection="0">
      <alignment horizontal="left" vertical="center" wrapText="1"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1" applyNumberFormat="0" applyAlignment="0" applyProtection="0"/>
    <xf numFmtId="0" fontId="23" fillId="16" borderId="1" applyNumberFormat="0" applyAlignment="0" applyProtection="0"/>
    <xf numFmtId="0" fontId="23" fillId="24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2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12" applyNumberFormat="0" applyFont="0" applyAlignment="0" applyProtection="0"/>
    <xf numFmtId="0" fontId="27" fillId="19" borderId="12" applyNumberFormat="0" applyAlignment="0" applyProtection="0"/>
    <xf numFmtId="0" fontId="2" fillId="10" borderId="12" applyNumberFormat="0" applyFont="0" applyAlignment="0" applyProtection="0"/>
    <xf numFmtId="0" fontId="28" fillId="27" borderId="13" applyNumberFormat="0" applyAlignment="0" applyProtection="0"/>
    <xf numFmtId="0" fontId="28" fillId="28" borderId="13" applyNumberFormat="0" applyAlignment="0" applyProtection="0"/>
    <xf numFmtId="0" fontId="28" fillId="17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175" fontId="7" fillId="0" borderId="0" applyFont="0" applyFill="0" applyBorder="0" applyProtection="0">
      <alignment/>
    </xf>
    <xf numFmtId="175" fontId="7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49" fontId="7" fillId="0" borderId="0" applyFont="0" applyFill="0" applyBorder="0" applyProtection="0">
      <alignment wrapText="1"/>
    </xf>
    <xf numFmtId="0" fontId="32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7" borderId="0" applyNumberFormat="0" applyBorder="0" applyAlignment="0" applyProtection="0"/>
    <xf numFmtId="0" fontId="23" fillId="13" borderId="1" applyNumberFormat="0" applyAlignment="0" applyProtection="0"/>
    <xf numFmtId="0" fontId="23" fillId="16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9" fontId="0" fillId="0" borderId="0" applyFont="0" applyFill="0" applyBorder="0" applyAlignment="0" applyProtection="0"/>
    <xf numFmtId="0" fontId="28" fillId="27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7" borderId="13" applyNumberFormat="0" applyAlignment="0" applyProtection="0"/>
    <xf numFmtId="0" fontId="28" fillId="27" borderId="13" applyNumberFormat="0" applyAlignment="0" applyProtection="0"/>
    <xf numFmtId="0" fontId="28" fillId="27" borderId="13" applyNumberFormat="0" applyAlignment="0" applyProtection="0"/>
    <xf numFmtId="0" fontId="10" fillId="27" borderId="1" applyNumberFormat="0" applyAlignment="0" applyProtection="0"/>
    <xf numFmtId="0" fontId="10" fillId="28" borderId="1" applyNumberFormat="0" applyAlignment="0" applyProtection="0"/>
    <xf numFmtId="0" fontId="10" fillId="28" borderId="1" applyNumberFormat="0" applyAlignment="0" applyProtection="0"/>
    <xf numFmtId="0" fontId="10" fillId="27" borderId="1" applyNumberFormat="0" applyAlignment="0" applyProtection="0"/>
    <xf numFmtId="0" fontId="10" fillId="27" borderId="1" applyNumberFormat="0" applyAlignment="0" applyProtection="0"/>
    <xf numFmtId="0" fontId="10" fillId="27" borderId="1" applyNumberFormat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68" fillId="0" borderId="15" applyNumberFormat="0" applyFill="0" applyAlignment="0" applyProtection="0"/>
    <xf numFmtId="0" fontId="17" fillId="0" borderId="5" applyNumberFormat="0" applyFill="0" applyAlignment="0" applyProtection="0"/>
    <xf numFmtId="0" fontId="34" fillId="0" borderId="16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69" fillId="0" borderId="17" applyNumberFormat="0" applyFill="0" applyAlignment="0" applyProtection="0"/>
    <xf numFmtId="0" fontId="19" fillId="0" borderId="7" applyNumberFormat="0" applyFill="0" applyAlignment="0" applyProtection="0"/>
    <xf numFmtId="0" fontId="35" fillId="0" borderId="18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70" fillId="0" borderId="19" applyNumberFormat="0" applyFill="0" applyAlignment="0" applyProtection="0"/>
    <xf numFmtId="0" fontId="21" fillId="0" borderId="9" applyNumberFormat="0" applyFill="0" applyAlignment="0" applyProtection="0"/>
    <xf numFmtId="0" fontId="36" fillId="0" borderId="2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21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12" fillId="48" borderId="2" applyNumberFormat="0" applyAlignment="0" applyProtection="0"/>
    <xf numFmtId="0" fontId="12" fillId="49" borderId="2" applyNumberForma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12" fillId="49" borderId="2" applyNumberFormat="0" applyAlignment="0" applyProtection="0"/>
    <xf numFmtId="0" fontId="12" fillId="49" borderId="2" applyNumberForma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0" fillId="27" borderId="1" applyNumberFormat="0" applyAlignment="0" applyProtection="0"/>
    <xf numFmtId="0" fontId="10" fillId="28" borderId="1" applyNumberFormat="0" applyAlignment="0" applyProtection="0"/>
    <xf numFmtId="0" fontId="11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21" applyNumberFormat="0" applyFill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7" fillId="19" borderId="12" applyNumberFormat="0" applyAlignment="0" applyProtection="0"/>
    <xf numFmtId="0" fontId="37" fillId="19" borderId="12" applyNumberFormat="0" applyAlignment="0" applyProtection="0"/>
    <xf numFmtId="0" fontId="2" fillId="10" borderId="12" applyNumberFormat="0" applyFont="0" applyAlignment="0" applyProtection="0"/>
    <xf numFmtId="0" fontId="7" fillId="10" borderId="12" applyNumberFormat="0" applyFont="0" applyAlignment="0" applyProtection="0"/>
    <xf numFmtId="0" fontId="7" fillId="10" borderId="12" applyNumberFormat="0" applyFont="0" applyAlignment="0" applyProtection="0"/>
    <xf numFmtId="0" fontId="2" fillId="10" borderId="12" applyNumberFormat="0" applyFont="0" applyAlignment="0" applyProtection="0"/>
    <xf numFmtId="0" fontId="37" fillId="19" borderId="12" applyNumberFormat="0" applyAlignment="0" applyProtection="0"/>
    <xf numFmtId="0" fontId="2" fillId="10" borderId="12" applyNumberFormat="0" applyFont="0" applyAlignment="0" applyProtection="0"/>
    <xf numFmtId="0" fontId="28" fillId="27" borderId="13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532" applyFont="1" applyFill="1">
      <alignment/>
      <protection/>
    </xf>
    <xf numFmtId="0" fontId="39" fillId="0" borderId="0" xfId="532" applyFont="1" applyFill="1" applyBorder="1" applyAlignment="1">
      <alignment horizontal="center"/>
      <protection/>
    </xf>
    <xf numFmtId="0" fontId="39" fillId="0" borderId="0" xfId="532" applyFont="1" applyFill="1">
      <alignment/>
      <protection/>
    </xf>
    <xf numFmtId="0" fontId="39" fillId="0" borderId="0" xfId="532" applyFont="1" applyFill="1" applyAlignment="1">
      <alignment vertical="center"/>
      <protection/>
    </xf>
    <xf numFmtId="0" fontId="3" fillId="0" borderId="0" xfId="532" applyFont="1" applyFill="1">
      <alignment/>
      <protection/>
    </xf>
    <xf numFmtId="0" fontId="3" fillId="0" borderId="0" xfId="532" applyFont="1" applyFill="1" applyAlignment="1">
      <alignment wrapText="1"/>
      <protection/>
    </xf>
    <xf numFmtId="173" fontId="5" fillId="0" borderId="3" xfId="532" applyNumberFormat="1" applyFont="1" applyFill="1" applyBorder="1" applyAlignment="1">
      <alignment horizontal="center" vertical="center" wrapText="1"/>
      <protection/>
    </xf>
    <xf numFmtId="0" fontId="4" fillId="0" borderId="0" xfId="532" applyFont="1" applyFill="1" applyAlignment="1">
      <alignment vertical="center"/>
      <protection/>
    </xf>
    <xf numFmtId="0" fontId="3" fillId="0" borderId="0" xfId="532" applyFont="1" applyFill="1" applyAlignment="1">
      <alignment vertical="center"/>
      <protection/>
    </xf>
    <xf numFmtId="0" fontId="5" fillId="0" borderId="22" xfId="532" applyFont="1" applyFill="1" applyBorder="1" applyAlignment="1">
      <alignment horizontal="center" vertical="center" wrapText="1"/>
      <protection/>
    </xf>
    <xf numFmtId="0" fontId="4" fillId="0" borderId="22" xfId="532" applyFont="1" applyFill="1" applyBorder="1" applyAlignment="1">
      <alignment horizontal="left" vertical="center" wrapText="1"/>
      <protection/>
    </xf>
    <xf numFmtId="0" fontId="4" fillId="0" borderId="23" xfId="532" applyFont="1" applyFill="1" applyBorder="1" applyAlignment="1">
      <alignment horizontal="left" vertical="center" wrapText="1"/>
      <protection/>
    </xf>
    <xf numFmtId="0" fontId="38" fillId="0" borderId="22" xfId="532" applyFont="1" applyFill="1" applyBorder="1" applyAlignment="1">
      <alignment horizontal="center" vertical="center" wrapText="1"/>
      <protection/>
    </xf>
    <xf numFmtId="3" fontId="38" fillId="0" borderId="3" xfId="532" applyNumberFormat="1" applyFont="1" applyFill="1" applyBorder="1" applyAlignment="1">
      <alignment horizontal="center" vertical="center"/>
      <protection/>
    </xf>
    <xf numFmtId="0" fontId="5" fillId="0" borderId="24" xfId="532" applyFont="1" applyFill="1" applyBorder="1" applyAlignment="1">
      <alignment horizontal="center" vertical="center" wrapText="1"/>
      <protection/>
    </xf>
    <xf numFmtId="0" fontId="5" fillId="0" borderId="3" xfId="532" applyFont="1" applyFill="1" applyBorder="1" applyAlignment="1">
      <alignment horizontal="center" vertical="center" wrapText="1"/>
      <protection/>
    </xf>
    <xf numFmtId="0" fontId="47" fillId="0" borderId="24" xfId="532" applyFont="1" applyFill="1" applyBorder="1" applyAlignment="1">
      <alignment horizontal="center" vertical="center" wrapText="1"/>
      <protection/>
    </xf>
    <xf numFmtId="1" fontId="47" fillId="0" borderId="3" xfId="455" applyNumberFormat="1" applyFont="1" applyFill="1" applyBorder="1" applyAlignment="1">
      <alignment horizontal="center" vertical="center" wrapText="1"/>
      <protection/>
    </xf>
    <xf numFmtId="0" fontId="46" fillId="0" borderId="22" xfId="530" applyFont="1" applyFill="1" applyBorder="1" applyAlignment="1">
      <alignment vertical="center" wrapText="1"/>
      <protection/>
    </xf>
    <xf numFmtId="0" fontId="46" fillId="0" borderId="23" xfId="530" applyFont="1" applyFill="1" applyBorder="1" applyAlignment="1">
      <alignment vertical="center" wrapText="1"/>
      <protection/>
    </xf>
    <xf numFmtId="0" fontId="43" fillId="0" borderId="0" xfId="532" applyFont="1" applyFill="1" applyAlignment="1">
      <alignment horizontal="center"/>
      <protection/>
    </xf>
    <xf numFmtId="0" fontId="39" fillId="0" borderId="0" xfId="532" applyFont="1" applyFill="1" applyBorder="1" applyAlignment="1">
      <alignment horizontal="center"/>
      <protection/>
    </xf>
    <xf numFmtId="0" fontId="38" fillId="0" borderId="3" xfId="532" applyFont="1" applyFill="1" applyBorder="1" applyAlignment="1">
      <alignment horizontal="center" vertical="center" wrapText="1"/>
      <protection/>
    </xf>
    <xf numFmtId="0" fontId="49" fillId="0" borderId="3" xfId="532" applyFont="1" applyFill="1" applyBorder="1" applyAlignment="1">
      <alignment horizontal="center" vertical="center" wrapText="1"/>
      <protection/>
    </xf>
    <xf numFmtId="0" fontId="4" fillId="0" borderId="3" xfId="532" applyFont="1" applyFill="1" applyBorder="1" applyAlignment="1">
      <alignment horizontal="left" vertical="center" wrapText="1"/>
      <protection/>
    </xf>
    <xf numFmtId="0" fontId="3" fillId="0" borderId="0" xfId="532" applyFont="1" applyFill="1" applyAlignment="1">
      <alignment wrapText="1"/>
      <protection/>
    </xf>
    <xf numFmtId="0" fontId="3" fillId="0" borderId="0" xfId="532" applyFont="1" applyFill="1">
      <alignment/>
      <protection/>
    </xf>
    <xf numFmtId="0" fontId="39" fillId="0" borderId="0" xfId="532" applyFont="1" applyFill="1">
      <alignment/>
      <protection/>
    </xf>
    <xf numFmtId="3" fontId="4" fillId="0" borderId="3" xfId="532" applyNumberFormat="1" applyFont="1" applyFill="1" applyBorder="1" applyAlignment="1">
      <alignment horizontal="center" vertical="center" wrapText="1"/>
      <protection/>
    </xf>
    <xf numFmtId="0" fontId="38" fillId="0" borderId="3" xfId="532" applyFont="1" applyFill="1" applyBorder="1" applyAlignment="1">
      <alignment horizontal="center" vertical="center" wrapText="1"/>
      <protection/>
    </xf>
    <xf numFmtId="173" fontId="5" fillId="0" borderId="3" xfId="532" applyNumberFormat="1" applyFont="1" applyFill="1" applyBorder="1" applyAlignment="1">
      <alignment horizontal="center" vertical="center"/>
      <protection/>
    </xf>
    <xf numFmtId="3" fontId="5" fillId="0" borderId="3" xfId="532" applyNumberFormat="1" applyFont="1" applyFill="1" applyBorder="1" applyAlignment="1">
      <alignment horizontal="center" vertical="center" wrapText="1"/>
      <protection/>
    </xf>
    <xf numFmtId="0" fontId="46" fillId="0" borderId="3" xfId="530" applyFont="1" applyBorder="1" applyAlignment="1">
      <alignment vertical="center" wrapText="1"/>
      <protection/>
    </xf>
    <xf numFmtId="3" fontId="45" fillId="0" borderId="3" xfId="532" applyNumberFormat="1" applyFont="1" applyFill="1" applyBorder="1" applyAlignment="1">
      <alignment horizontal="center" vertical="center"/>
      <protection/>
    </xf>
    <xf numFmtId="1" fontId="5" fillId="0" borderId="3" xfId="455" applyNumberFormat="1" applyFont="1" applyFill="1" applyBorder="1" applyAlignment="1">
      <alignment horizontal="center" vertical="center" wrapText="1"/>
      <protection/>
    </xf>
    <xf numFmtId="1" fontId="38" fillId="0" borderId="3" xfId="455" applyNumberFormat="1" applyFont="1" applyFill="1" applyBorder="1" applyAlignment="1">
      <alignment horizontal="center" vertical="center" wrapText="1"/>
      <protection/>
    </xf>
    <xf numFmtId="3" fontId="5" fillId="0" borderId="3" xfId="532" applyNumberFormat="1" applyFont="1" applyFill="1" applyBorder="1" applyAlignment="1">
      <alignment horizontal="center" vertical="center"/>
      <protection/>
    </xf>
    <xf numFmtId="3" fontId="5" fillId="0" borderId="3" xfId="455" applyNumberFormat="1" applyFont="1" applyFill="1" applyBorder="1" applyAlignment="1">
      <alignment horizontal="center" vertical="center" wrapText="1"/>
      <protection/>
    </xf>
    <xf numFmtId="173" fontId="5" fillId="0" borderId="3" xfId="455" applyNumberFormat="1" applyFont="1" applyFill="1" applyBorder="1" applyAlignment="1">
      <alignment horizontal="center" vertical="center" wrapText="1"/>
      <protection/>
    </xf>
    <xf numFmtId="172" fontId="5" fillId="0" borderId="3" xfId="455" applyNumberFormat="1" applyFont="1" applyFill="1" applyBorder="1" applyAlignment="1">
      <alignment horizontal="center" vertical="center" wrapText="1"/>
      <protection/>
    </xf>
    <xf numFmtId="173" fontId="4" fillId="0" borderId="3" xfId="455" applyNumberFormat="1" applyFont="1" applyFill="1" applyBorder="1" applyAlignment="1">
      <alignment horizontal="center" vertical="center" wrapText="1"/>
      <protection/>
    </xf>
    <xf numFmtId="172" fontId="4" fillId="0" borderId="3" xfId="455" applyNumberFormat="1" applyFont="1" applyFill="1" applyBorder="1" applyAlignment="1">
      <alignment horizontal="center" vertical="center" wrapText="1"/>
      <protection/>
    </xf>
    <xf numFmtId="0" fontId="4" fillId="0" borderId="0" xfId="532" applyFont="1" applyFill="1" applyAlignment="1">
      <alignment vertical="center" wrapText="1"/>
      <protection/>
    </xf>
    <xf numFmtId="3" fontId="45" fillId="0" borderId="0" xfId="532" applyNumberFormat="1" applyFont="1" applyFill="1">
      <alignment/>
      <protection/>
    </xf>
    <xf numFmtId="0" fontId="45" fillId="0" borderId="0" xfId="532" applyFont="1" applyFill="1">
      <alignment/>
      <protection/>
    </xf>
    <xf numFmtId="0" fontId="52" fillId="0" borderId="0" xfId="510" applyFont="1" applyFill="1">
      <alignment/>
      <protection/>
    </xf>
    <xf numFmtId="3" fontId="52" fillId="0" borderId="3" xfId="510" applyNumberFormat="1" applyFont="1" applyFill="1" applyBorder="1" applyAlignment="1">
      <alignment horizontal="center" vertical="center" wrapText="1"/>
      <protection/>
    </xf>
    <xf numFmtId="0" fontId="46" fillId="0" borderId="0" xfId="510" applyFont="1">
      <alignment/>
      <protection/>
    </xf>
    <xf numFmtId="0" fontId="1" fillId="0" borderId="0" xfId="510" applyFont="1">
      <alignment/>
      <protection/>
    </xf>
    <xf numFmtId="2" fontId="52" fillId="0" borderId="3" xfId="510" applyNumberFormat="1" applyFont="1" applyBorder="1" applyAlignment="1">
      <alignment horizontal="center" vertical="center" wrapText="1"/>
      <protection/>
    </xf>
    <xf numFmtId="3" fontId="52" fillId="0" borderId="3" xfId="510" applyNumberFormat="1" applyFont="1" applyBorder="1" applyAlignment="1">
      <alignment horizontal="center" vertical="center" wrapText="1"/>
      <protection/>
    </xf>
    <xf numFmtId="0" fontId="52" fillId="0" borderId="0" xfId="510" applyFont="1">
      <alignment/>
      <protection/>
    </xf>
    <xf numFmtId="14" fontId="5" fillId="0" borderId="3" xfId="455" applyNumberFormat="1" applyFont="1" applyFill="1" applyBorder="1" applyAlignment="1">
      <alignment horizontal="center" vertical="center" wrapText="1"/>
      <protection/>
    </xf>
    <xf numFmtId="0" fontId="50" fillId="0" borderId="3" xfId="530" applyFont="1" applyFill="1" applyBorder="1" applyAlignment="1">
      <alignment vertical="center" wrapText="1"/>
      <protection/>
    </xf>
    <xf numFmtId="0" fontId="52" fillId="0" borderId="3" xfId="510" applyFont="1" applyBorder="1" applyAlignment="1">
      <alignment horizontal="center" vertical="center"/>
      <protection/>
    </xf>
    <xf numFmtId="3" fontId="5" fillId="17" borderId="3" xfId="532" applyNumberFormat="1" applyFont="1" applyFill="1" applyBorder="1" applyAlignment="1">
      <alignment horizontal="center" vertical="center"/>
      <protection/>
    </xf>
    <xf numFmtId="3" fontId="4" fillId="17" borderId="3" xfId="532" applyNumberFormat="1" applyFont="1" applyFill="1" applyBorder="1" applyAlignment="1">
      <alignment horizontal="center" vertical="center"/>
      <protection/>
    </xf>
    <xf numFmtId="0" fontId="56" fillId="0" borderId="3" xfId="532" applyFont="1" applyFill="1" applyBorder="1" applyAlignment="1">
      <alignment horizontal="center" vertical="center" wrapText="1"/>
      <protection/>
    </xf>
    <xf numFmtId="1" fontId="3" fillId="0" borderId="0" xfId="532" applyNumberFormat="1" applyFont="1" applyFill="1">
      <alignment/>
      <protection/>
    </xf>
    <xf numFmtId="0" fontId="3" fillId="0" borderId="0" xfId="532" applyFont="1" applyFill="1" applyAlignment="1">
      <alignment horizontal="center"/>
      <protection/>
    </xf>
    <xf numFmtId="172" fontId="4" fillId="0" borderId="3" xfId="532" applyNumberFormat="1" applyFont="1" applyFill="1" applyBorder="1" applyAlignment="1">
      <alignment horizontal="center" vertical="center" wrapText="1"/>
      <protection/>
    </xf>
    <xf numFmtId="0" fontId="5" fillId="0" borderId="0" xfId="532" applyFont="1" applyFill="1" applyAlignment="1">
      <alignment vertical="center" wrapText="1"/>
      <protection/>
    </xf>
    <xf numFmtId="0" fontId="4" fillId="0" borderId="0" xfId="532" applyFont="1" applyFill="1" applyAlignment="1">
      <alignment horizontal="center" vertical="top" wrapText="1"/>
      <protection/>
    </xf>
    <xf numFmtId="0" fontId="54" fillId="0" borderId="3" xfId="510" applyFont="1" applyFill="1" applyBorder="1" applyAlignment="1">
      <alignment horizontal="center" vertical="center" wrapText="1"/>
      <protection/>
    </xf>
    <xf numFmtId="0" fontId="59" fillId="0" borderId="0" xfId="510" applyFont="1">
      <alignment/>
      <protection/>
    </xf>
    <xf numFmtId="2" fontId="59" fillId="0" borderId="0" xfId="510" applyNumberFormat="1" applyFont="1" applyAlignment="1">
      <alignment wrapText="1"/>
      <protection/>
    </xf>
    <xf numFmtId="3" fontId="58" fillId="0" borderId="0" xfId="510" applyNumberFormat="1" applyFont="1" applyAlignment="1">
      <alignment horizontal="center"/>
      <protection/>
    </xf>
    <xf numFmtId="0" fontId="59" fillId="0" borderId="0" xfId="510" applyFont="1" applyAlignment="1">
      <alignment/>
      <protection/>
    </xf>
    <xf numFmtId="0" fontId="52" fillId="0" borderId="0" xfId="0" applyFont="1" applyFill="1" applyAlignment="1">
      <alignment/>
    </xf>
    <xf numFmtId="3" fontId="54" fillId="0" borderId="3" xfId="510" applyNumberFormat="1" applyFont="1" applyFill="1" applyBorder="1" applyAlignment="1">
      <alignment horizontal="center" vertical="center" wrapText="1"/>
      <protection/>
    </xf>
    <xf numFmtId="0" fontId="54" fillId="0" borderId="3" xfId="510" applyFont="1" applyFill="1" applyBorder="1" applyAlignment="1">
      <alignment vertical="center" wrapText="1"/>
      <protection/>
    </xf>
    <xf numFmtId="3" fontId="54" fillId="0" borderId="0" xfId="510" applyNumberFormat="1" applyFont="1" applyFill="1">
      <alignment/>
      <protection/>
    </xf>
    <xf numFmtId="1" fontId="52" fillId="0" borderId="0" xfId="510" applyNumberFormat="1" applyFont="1" applyFill="1">
      <alignment/>
      <protection/>
    </xf>
    <xf numFmtId="0" fontId="46" fillId="0" borderId="0" xfId="510" applyFont="1" applyFill="1">
      <alignment/>
      <protection/>
    </xf>
    <xf numFmtId="0" fontId="52" fillId="0" borderId="3" xfId="510" applyFont="1" applyFill="1" applyBorder="1" applyAlignment="1">
      <alignment horizontal="center" vertical="center" wrapText="1"/>
      <protection/>
    </xf>
    <xf numFmtId="0" fontId="52" fillId="0" borderId="3" xfId="510" applyFont="1" applyFill="1" applyBorder="1" applyAlignment="1">
      <alignment horizontal="center"/>
      <protection/>
    </xf>
    <xf numFmtId="0" fontId="46" fillId="0" borderId="3" xfId="510" applyFont="1" applyFill="1" applyBorder="1" applyAlignment="1">
      <alignment horizontal="center" vertical="center" wrapText="1"/>
      <protection/>
    </xf>
    <xf numFmtId="0" fontId="52" fillId="0" borderId="3" xfId="510" applyFont="1" applyFill="1" applyBorder="1" applyAlignment="1">
      <alignment horizontal="center" vertical="center"/>
      <protection/>
    </xf>
    <xf numFmtId="186" fontId="52" fillId="0" borderId="25" xfId="0" applyNumberFormat="1" applyFont="1" applyFill="1" applyBorder="1" applyAlignment="1">
      <alignment horizontal="center" vertical="center" wrapText="1"/>
    </xf>
    <xf numFmtId="0" fontId="52" fillId="0" borderId="3" xfId="510" applyFont="1" applyFill="1" applyBorder="1">
      <alignment/>
      <protection/>
    </xf>
    <xf numFmtId="1" fontId="52" fillId="0" borderId="3" xfId="510" applyNumberFormat="1" applyFont="1" applyFill="1" applyBorder="1">
      <alignment/>
      <protection/>
    </xf>
    <xf numFmtId="0" fontId="52" fillId="0" borderId="3" xfId="510" applyFont="1" applyFill="1" applyBorder="1" applyAlignment="1">
      <alignment/>
      <protection/>
    </xf>
    <xf numFmtId="1" fontId="52" fillId="0" borderId="3" xfId="510" applyNumberFormat="1" applyFont="1" applyFill="1" applyBorder="1" applyAlignment="1">
      <alignment/>
      <protection/>
    </xf>
    <xf numFmtId="0" fontId="52" fillId="0" borderId="0" xfId="510" applyFont="1" applyFill="1" applyAlignment="1">
      <alignment/>
      <protection/>
    </xf>
    <xf numFmtId="2" fontId="46" fillId="0" borderId="0" xfId="510" applyNumberFormat="1" applyFont="1" applyFill="1" applyAlignment="1">
      <alignment wrapText="1"/>
      <protection/>
    </xf>
    <xf numFmtId="0" fontId="54" fillId="0" borderId="0" xfId="510" applyFont="1" applyFill="1" applyAlignment="1">
      <alignment horizontal="center"/>
      <protection/>
    </xf>
    <xf numFmtId="0" fontId="54" fillId="0" borderId="0" xfId="510" applyFont="1" applyFill="1">
      <alignment/>
      <protection/>
    </xf>
    <xf numFmtId="3" fontId="52" fillId="0" borderId="0" xfId="510" applyNumberFormat="1" applyFont="1" applyFill="1">
      <alignment/>
      <protection/>
    </xf>
    <xf numFmtId="181" fontId="3" fillId="0" borderId="0" xfId="532" applyNumberFormat="1" applyFont="1" applyFill="1">
      <alignment/>
      <protection/>
    </xf>
    <xf numFmtId="172" fontId="45" fillId="0" borderId="3" xfId="532" applyNumberFormat="1" applyFont="1" applyFill="1" applyBorder="1" applyAlignment="1">
      <alignment horizontal="center" vertical="center"/>
      <protection/>
    </xf>
    <xf numFmtId="3" fontId="52" fillId="0" borderId="3" xfId="455" applyNumberFormat="1" applyFont="1" applyFill="1" applyBorder="1" applyAlignment="1">
      <alignment horizontal="center" vertical="center" wrapText="1"/>
      <protection/>
    </xf>
    <xf numFmtId="3" fontId="5" fillId="0" borderId="3" xfId="532" applyNumberFormat="1" applyFont="1" applyFill="1" applyBorder="1" applyAlignment="1">
      <alignment horizontal="center" vertical="center"/>
      <protection/>
    </xf>
    <xf numFmtId="173" fontId="4" fillId="0" borderId="3" xfId="532" applyNumberFormat="1" applyFont="1" applyFill="1" applyBorder="1" applyAlignment="1">
      <alignment horizontal="center" vertical="center" wrapText="1"/>
      <protection/>
    </xf>
    <xf numFmtId="173" fontId="4" fillId="0" borderId="26" xfId="532" applyNumberFormat="1" applyFont="1" applyFill="1" applyBorder="1" applyAlignment="1">
      <alignment horizontal="center" vertical="center" wrapText="1"/>
      <protection/>
    </xf>
    <xf numFmtId="173" fontId="5" fillId="0" borderId="24" xfId="532" applyNumberFormat="1" applyFont="1" applyFill="1" applyBorder="1" applyAlignment="1">
      <alignment horizontal="center" vertical="center" wrapText="1"/>
      <protection/>
    </xf>
    <xf numFmtId="173" fontId="4" fillId="0" borderId="24" xfId="532" applyNumberFormat="1" applyFont="1" applyFill="1" applyBorder="1" applyAlignment="1">
      <alignment horizontal="center" vertical="center" wrapText="1"/>
      <protection/>
    </xf>
    <xf numFmtId="173" fontId="4" fillId="0" borderId="27" xfId="532" applyNumberFormat="1" applyFont="1" applyFill="1" applyBorder="1" applyAlignment="1">
      <alignment horizontal="center" vertical="center" wrapText="1"/>
      <protection/>
    </xf>
    <xf numFmtId="3" fontId="45" fillId="0" borderId="3" xfId="532" applyNumberFormat="1" applyFont="1" applyFill="1" applyBorder="1" applyAlignment="1">
      <alignment horizontal="center" vertical="center" wrapText="1"/>
      <protection/>
    </xf>
    <xf numFmtId="3" fontId="45" fillId="0" borderId="26" xfId="532" applyNumberFormat="1" applyFont="1" applyFill="1" applyBorder="1" applyAlignment="1">
      <alignment horizontal="center" vertical="center" wrapText="1"/>
      <protection/>
    </xf>
    <xf numFmtId="3" fontId="38" fillId="0" borderId="3" xfId="532" applyNumberFormat="1" applyFont="1" applyFill="1" applyBorder="1" applyAlignment="1">
      <alignment horizontal="center" vertical="center"/>
      <protection/>
    </xf>
    <xf numFmtId="173" fontId="38" fillId="0" borderId="3" xfId="532" applyNumberFormat="1" applyFont="1" applyFill="1" applyBorder="1" applyAlignment="1">
      <alignment horizontal="center" vertical="center" wrapText="1"/>
      <protection/>
    </xf>
    <xf numFmtId="173" fontId="45" fillId="0" borderId="3" xfId="532" applyNumberFormat="1" applyFont="1" applyFill="1" applyBorder="1" applyAlignment="1">
      <alignment horizontal="center" vertical="center" wrapText="1"/>
      <protection/>
    </xf>
    <xf numFmtId="173" fontId="45" fillId="0" borderId="26" xfId="532" applyNumberFormat="1" applyFont="1" applyFill="1" applyBorder="1" applyAlignment="1">
      <alignment horizontal="center" vertical="center" wrapText="1"/>
      <protection/>
    </xf>
    <xf numFmtId="173" fontId="38" fillId="0" borderId="24" xfId="532" applyNumberFormat="1" applyFont="1" applyFill="1" applyBorder="1" applyAlignment="1">
      <alignment horizontal="center" vertical="center"/>
      <protection/>
    </xf>
    <xf numFmtId="173" fontId="45" fillId="0" borderId="24" xfId="532" applyNumberFormat="1" applyFont="1" applyFill="1" applyBorder="1" applyAlignment="1">
      <alignment horizontal="center" vertical="center"/>
      <protection/>
    </xf>
    <xf numFmtId="173" fontId="45" fillId="0" borderId="27" xfId="532" applyNumberFormat="1" applyFont="1" applyFill="1" applyBorder="1" applyAlignment="1">
      <alignment horizontal="center" vertical="center"/>
      <protection/>
    </xf>
    <xf numFmtId="3" fontId="45" fillId="0" borderId="26" xfId="532" applyNumberFormat="1" applyFont="1" applyFill="1" applyBorder="1" applyAlignment="1">
      <alignment horizontal="center" vertical="center"/>
      <protection/>
    </xf>
    <xf numFmtId="181" fontId="52" fillId="0" borderId="3" xfId="455" applyNumberFormat="1" applyFont="1" applyFill="1" applyBorder="1" applyAlignment="1">
      <alignment horizontal="center" vertical="center"/>
      <protection/>
    </xf>
    <xf numFmtId="2" fontId="46" fillId="0" borderId="3" xfId="510" applyNumberFormat="1" applyFont="1" applyFill="1" applyBorder="1" applyAlignment="1">
      <alignment horizontal="left" vertical="center" wrapText="1"/>
      <protection/>
    </xf>
    <xf numFmtId="0" fontId="46" fillId="0" borderId="3" xfId="510" applyFont="1" applyFill="1" applyBorder="1" applyAlignment="1">
      <alignment horizontal="left" vertical="center" wrapText="1"/>
      <protection/>
    </xf>
    <xf numFmtId="0" fontId="52" fillId="0" borderId="3" xfId="0" applyFont="1" applyFill="1" applyBorder="1" applyAlignment="1">
      <alignment horizontal="center" vertical="center"/>
    </xf>
    <xf numFmtId="1" fontId="62" fillId="0" borderId="3" xfId="0" applyNumberFormat="1" applyFont="1" applyFill="1" applyBorder="1" applyAlignment="1">
      <alignment horizontal="center" vertical="center"/>
    </xf>
    <xf numFmtId="1" fontId="62" fillId="0" borderId="3" xfId="531" applyNumberFormat="1" applyFont="1" applyFill="1" applyBorder="1" applyAlignment="1">
      <alignment horizontal="center" vertical="center"/>
      <protection/>
    </xf>
    <xf numFmtId="0" fontId="52" fillId="0" borderId="3" xfId="510" applyFont="1" applyFill="1" applyBorder="1" applyAlignment="1">
      <alignment horizontal="left" vertical="center" wrapText="1"/>
      <protection/>
    </xf>
    <xf numFmtId="0" fontId="52" fillId="0" borderId="3" xfId="510" applyFont="1" applyFill="1" applyBorder="1" applyAlignment="1">
      <alignment vertical="center" wrapText="1"/>
      <protection/>
    </xf>
    <xf numFmtId="0" fontId="52" fillId="0" borderId="3" xfId="510" applyFont="1" applyFill="1" applyBorder="1" applyAlignment="1">
      <alignment horizontal="left" wrapText="1"/>
      <protection/>
    </xf>
    <xf numFmtId="0" fontId="52" fillId="0" borderId="3" xfId="510" applyFont="1" applyFill="1" applyBorder="1" applyAlignment="1">
      <alignment horizontal="center" wrapText="1"/>
      <protection/>
    </xf>
    <xf numFmtId="3" fontId="52" fillId="0" borderId="3" xfId="510" applyNumberFormat="1" applyFont="1" applyFill="1" applyBorder="1" applyAlignment="1">
      <alignment horizontal="center" wrapText="1"/>
      <protection/>
    </xf>
    <xf numFmtId="0" fontId="52" fillId="0" borderId="3" xfId="0" applyFont="1" applyFill="1" applyBorder="1" applyAlignment="1">
      <alignment horizontal="center"/>
    </xf>
    <xf numFmtId="0" fontId="52" fillId="0" borderId="3" xfId="0" applyFont="1" applyBorder="1" applyAlignment="1">
      <alignment horizontal="left" vertical="center" wrapText="1"/>
    </xf>
    <xf numFmtId="3" fontId="52" fillId="0" borderId="3" xfId="510" applyNumberFormat="1" applyFont="1" applyBorder="1" applyAlignment="1">
      <alignment horizontal="center" vertical="center"/>
      <protection/>
    </xf>
    <xf numFmtId="3" fontId="4" fillId="0" borderId="3" xfId="532" applyNumberFormat="1" applyFont="1" applyFill="1" applyBorder="1" applyAlignment="1">
      <alignment horizontal="center" vertical="center"/>
      <protection/>
    </xf>
    <xf numFmtId="173" fontId="4" fillId="0" borderId="3" xfId="532" applyNumberFormat="1" applyFont="1" applyFill="1" applyBorder="1" applyAlignment="1">
      <alignment horizontal="center" vertical="center"/>
      <protection/>
    </xf>
    <xf numFmtId="3" fontId="52" fillId="0" borderId="3" xfId="510" applyNumberFormat="1" applyFont="1" applyFill="1" applyBorder="1" applyAlignment="1" quotePrefix="1">
      <alignment horizontal="center" vertical="center" wrapText="1"/>
      <protection/>
    </xf>
    <xf numFmtId="3" fontId="3" fillId="0" borderId="0" xfId="532" applyNumberFormat="1" applyFont="1" applyFill="1">
      <alignment/>
      <protection/>
    </xf>
    <xf numFmtId="173" fontId="59" fillId="0" borderId="0" xfId="510" applyNumberFormat="1" applyFont="1" applyAlignment="1">
      <alignment/>
      <protection/>
    </xf>
    <xf numFmtId="0" fontId="40" fillId="0" borderId="0" xfId="532" applyFont="1" applyFill="1" applyAlignment="1">
      <alignment horizontal="center"/>
      <protection/>
    </xf>
    <xf numFmtId="0" fontId="41" fillId="0" borderId="0" xfId="532" applyFont="1" applyFill="1" applyAlignment="1">
      <alignment horizontal="center"/>
      <protection/>
    </xf>
    <xf numFmtId="0" fontId="39" fillId="0" borderId="28" xfId="532" applyFont="1" applyFill="1" applyBorder="1" applyAlignment="1">
      <alignment horizontal="center"/>
      <protection/>
    </xf>
    <xf numFmtId="0" fontId="39" fillId="0" borderId="22" xfId="532" applyFont="1" applyFill="1" applyBorder="1" applyAlignment="1">
      <alignment horizontal="center"/>
      <protection/>
    </xf>
    <xf numFmtId="0" fontId="38" fillId="0" borderId="29" xfId="532" applyFont="1" applyFill="1" applyBorder="1" applyAlignment="1">
      <alignment horizontal="center" vertical="center"/>
      <protection/>
    </xf>
    <xf numFmtId="0" fontId="38" fillId="0" borderId="30" xfId="532" applyFont="1" applyFill="1" applyBorder="1" applyAlignment="1">
      <alignment horizontal="center" vertical="center"/>
      <protection/>
    </xf>
    <xf numFmtId="0" fontId="42" fillId="0" borderId="0" xfId="532" applyFont="1" applyFill="1" applyAlignment="1">
      <alignment horizontal="center"/>
      <protection/>
    </xf>
    <xf numFmtId="0" fontId="43" fillId="0" borderId="0" xfId="532" applyFont="1" applyFill="1" applyAlignment="1">
      <alignment horizontal="center"/>
      <protection/>
    </xf>
    <xf numFmtId="0" fontId="44" fillId="0" borderId="29" xfId="532" applyFont="1" applyFill="1" applyBorder="1" applyAlignment="1">
      <alignment horizontal="center" vertical="center"/>
      <protection/>
    </xf>
    <xf numFmtId="0" fontId="53" fillId="0" borderId="0" xfId="510" applyFont="1" applyFill="1" applyAlignment="1">
      <alignment horizontal="center" vertical="center" wrapText="1"/>
      <protection/>
    </xf>
    <xf numFmtId="0" fontId="52" fillId="0" borderId="31" xfId="510" applyFont="1" applyFill="1" applyBorder="1" applyAlignment="1">
      <alignment horizontal="center" vertical="center"/>
      <protection/>
    </xf>
    <xf numFmtId="0" fontId="52" fillId="0" borderId="32" xfId="510" applyFont="1" applyFill="1" applyBorder="1" applyAlignment="1">
      <alignment horizontal="center" vertical="center"/>
      <protection/>
    </xf>
    <xf numFmtId="0" fontId="52" fillId="0" borderId="25" xfId="510" applyFont="1" applyFill="1" applyBorder="1" applyAlignment="1">
      <alignment horizontal="center" vertical="center"/>
      <protection/>
    </xf>
    <xf numFmtId="2" fontId="46" fillId="0" borderId="3" xfId="510" applyNumberFormat="1" applyFont="1" applyFill="1" applyBorder="1" applyAlignment="1">
      <alignment horizontal="center" vertical="center" wrapText="1"/>
      <protection/>
    </xf>
    <xf numFmtId="0" fontId="52" fillId="0" borderId="3" xfId="510" applyFont="1" applyFill="1" applyBorder="1" applyAlignment="1">
      <alignment horizontal="center" vertical="center" wrapText="1"/>
      <protection/>
    </xf>
    <xf numFmtId="0" fontId="52" fillId="0" borderId="3" xfId="510" applyNumberFormat="1" applyFont="1" applyFill="1" applyBorder="1" applyAlignment="1">
      <alignment horizontal="center" vertical="center" wrapText="1"/>
      <protection/>
    </xf>
    <xf numFmtId="0" fontId="61" fillId="0" borderId="0" xfId="510" applyFont="1" applyFill="1" applyAlignment="1">
      <alignment horizontal="center" vertical="center" wrapText="1"/>
      <protection/>
    </xf>
    <xf numFmtId="2" fontId="52" fillId="0" borderId="3" xfId="510" applyNumberFormat="1" applyFont="1" applyFill="1" applyBorder="1" applyAlignment="1">
      <alignment horizontal="center" vertical="center" wrapText="1"/>
      <protection/>
    </xf>
    <xf numFmtId="3" fontId="52" fillId="0" borderId="3" xfId="510" applyNumberFormat="1" applyFont="1" applyFill="1" applyBorder="1" applyAlignment="1">
      <alignment horizontal="center" vertical="center" wrapText="1"/>
      <protection/>
    </xf>
    <xf numFmtId="0" fontId="54" fillId="0" borderId="3" xfId="510" applyFont="1" applyFill="1" applyBorder="1" applyAlignment="1">
      <alignment horizontal="center" vertical="center" wrapText="1"/>
      <protection/>
    </xf>
    <xf numFmtId="0" fontId="55" fillId="0" borderId="0" xfId="510" applyFont="1" applyAlignment="1">
      <alignment horizontal="center" vertical="center" wrapText="1"/>
      <protection/>
    </xf>
    <xf numFmtId="0" fontId="54" fillId="0" borderId="0" xfId="510" applyFont="1" applyFill="1" applyAlignment="1">
      <alignment horizontal="center" vertical="center" wrapText="1"/>
      <protection/>
    </xf>
    <xf numFmtId="0" fontId="38" fillId="0" borderId="0" xfId="532" applyFont="1" applyFill="1" applyAlignment="1">
      <alignment horizontal="center"/>
      <protection/>
    </xf>
    <xf numFmtId="0" fontId="48" fillId="0" borderId="0" xfId="532" applyFont="1" applyFill="1" applyAlignment="1">
      <alignment horizontal="center"/>
      <protection/>
    </xf>
    <xf numFmtId="0" fontId="39" fillId="0" borderId="3" xfId="532" applyFont="1" applyFill="1" applyBorder="1" applyAlignment="1">
      <alignment horizontal="center"/>
      <protection/>
    </xf>
    <xf numFmtId="0" fontId="38" fillId="0" borderId="3" xfId="532" applyFont="1" applyFill="1" applyBorder="1" applyAlignment="1">
      <alignment horizontal="center" vertical="center"/>
      <protection/>
    </xf>
    <xf numFmtId="0" fontId="38" fillId="0" borderId="3" xfId="532" applyFont="1" applyFill="1" applyBorder="1" applyAlignment="1">
      <alignment horizontal="center" vertical="center"/>
      <protection/>
    </xf>
    <xf numFmtId="0" fontId="57" fillId="0" borderId="0" xfId="532" applyFont="1" applyFill="1" applyBorder="1" applyAlignment="1">
      <alignment horizontal="center" vertical="center" wrapText="1"/>
      <protection/>
    </xf>
    <xf numFmtId="0" fontId="40" fillId="0" borderId="0" xfId="532" applyFont="1" applyFill="1" applyAlignment="1">
      <alignment horizontal="center" wrapText="1"/>
      <protection/>
    </xf>
    <xf numFmtId="2" fontId="45" fillId="0" borderId="3" xfId="532" applyNumberFormat="1" applyFont="1" applyFill="1" applyBorder="1" applyAlignment="1">
      <alignment horizontal="center" vertical="center" wrapText="1"/>
      <protection/>
    </xf>
    <xf numFmtId="0" fontId="45" fillId="0" borderId="3" xfId="532" applyFont="1" applyFill="1" applyBorder="1" applyAlignment="1">
      <alignment horizontal="center" vertical="center" wrapText="1"/>
      <protection/>
    </xf>
    <xf numFmtId="14" fontId="4" fillId="0" borderId="3" xfId="455" applyNumberFormat="1" applyFont="1" applyBorder="1" applyAlignment="1">
      <alignment horizontal="center" vertical="center" wrapText="1"/>
      <protection/>
    </xf>
    <xf numFmtId="1" fontId="4" fillId="0" borderId="3" xfId="532" applyNumberFormat="1" applyFont="1" applyFill="1" applyBorder="1" applyAlignment="1">
      <alignment horizontal="center" vertical="center"/>
      <protection/>
    </xf>
    <xf numFmtId="3" fontId="52" fillId="0" borderId="26" xfId="455" applyNumberFormat="1" applyFont="1" applyFill="1" applyBorder="1" applyAlignment="1">
      <alignment horizontal="center" vertical="center" wrapText="1"/>
      <protection/>
    </xf>
    <xf numFmtId="3" fontId="4" fillId="0" borderId="26" xfId="532" applyNumberFormat="1" applyFont="1" applyFill="1" applyBorder="1" applyAlignment="1">
      <alignment horizontal="center" vertical="center"/>
      <protection/>
    </xf>
    <xf numFmtId="1" fontId="4" fillId="0" borderId="26" xfId="532" applyNumberFormat="1" applyFont="1" applyFill="1" applyBorder="1" applyAlignment="1">
      <alignment horizontal="center" vertical="center"/>
      <protection/>
    </xf>
    <xf numFmtId="3" fontId="52" fillId="0" borderId="3" xfId="455" applyNumberFormat="1" applyFont="1" applyBorder="1" applyAlignment="1">
      <alignment horizontal="center" vertical="center" wrapText="1"/>
      <protection/>
    </xf>
    <xf numFmtId="3" fontId="45" fillId="0" borderId="3" xfId="532" applyNumberFormat="1" applyFont="1" applyFill="1" applyBorder="1" applyAlignment="1">
      <alignment horizontal="center" vertical="center" wrapText="1"/>
      <protection/>
    </xf>
  </cellXfs>
  <cellStyles count="57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1_Стр-ра вакансій за зарплатою на КЗП 0618 для даних Найбіль по зарпл" xfId="317"/>
    <cellStyle name="Heading 2" xfId="318"/>
    <cellStyle name="Heading 2 2" xfId="319"/>
    <cellStyle name="Heading 2_Стр-ра вакансій за зарплатою на КЗП 0618 для даних Найбіль по зарпл" xfId="320"/>
    <cellStyle name="Heading 3" xfId="321"/>
    <cellStyle name="Heading 3 2" xfId="322"/>
    <cellStyle name="Heading 3_Стр-ра вакансій за зарплатою на КЗП 0618 для даних Найбіль по зарпл" xfId="323"/>
    <cellStyle name="Heading 4" xfId="324"/>
    <cellStyle name="Heading 4 2" xfId="325"/>
    <cellStyle name="Heading 4_Стр-ра вакансій за зарплатою на КЗП 0618 для даних Найбіль по зарпл" xfId="326"/>
    <cellStyle name="Input" xfId="327"/>
    <cellStyle name="Input 2" xfId="328"/>
    <cellStyle name="Input_П_1" xfId="329"/>
    <cellStyle name="Linked Cell" xfId="330"/>
    <cellStyle name="Linked Cell 2" xfId="331"/>
    <cellStyle name="Linked Cell_Стр-ра вакансій за зарплатою на КЗП 0618 для даних Найбіль по зарпл" xfId="332"/>
    <cellStyle name="Neutral" xfId="333"/>
    <cellStyle name="Neutral 2" xfId="334"/>
    <cellStyle name="Neutral_П_1" xfId="335"/>
    <cellStyle name="Normal 2" xfId="336"/>
    <cellStyle name="Normal_Sheet1" xfId="337"/>
    <cellStyle name="Note" xfId="338"/>
    <cellStyle name="Note 2" xfId="339"/>
    <cellStyle name="Note_П_1" xfId="340"/>
    <cellStyle name="Output" xfId="341"/>
    <cellStyle name="Output 2" xfId="342"/>
    <cellStyle name="Output_П_1" xfId="343"/>
    <cellStyle name="Title" xfId="344"/>
    <cellStyle name="Total" xfId="345"/>
    <cellStyle name="vDa" xfId="346"/>
    <cellStyle name="vDa 2" xfId="347"/>
    <cellStyle name="vHl" xfId="348"/>
    <cellStyle name="vHl 2" xfId="349"/>
    <cellStyle name="vN0" xfId="350"/>
    <cellStyle name="vN0 2" xfId="351"/>
    <cellStyle name="vN0 3" xfId="352"/>
    <cellStyle name="vSt" xfId="353"/>
    <cellStyle name="vSt 2" xfId="354"/>
    <cellStyle name="Warning Text" xfId="355"/>
    <cellStyle name="Акцент1" xfId="356"/>
    <cellStyle name="Акцент1 2" xfId="357"/>
    <cellStyle name="Акцент1 2 2" xfId="358"/>
    <cellStyle name="Акцент1 3" xfId="359"/>
    <cellStyle name="Акцент1 4" xfId="360"/>
    <cellStyle name="Акцент1 5" xfId="361"/>
    <cellStyle name="Акцент2" xfId="362"/>
    <cellStyle name="Акцент2 2" xfId="363"/>
    <cellStyle name="Акцент2 2 2" xfId="364"/>
    <cellStyle name="Акцент2 3" xfId="365"/>
    <cellStyle name="Акцент2 4" xfId="366"/>
    <cellStyle name="Акцент2 5" xfId="367"/>
    <cellStyle name="Акцент3" xfId="368"/>
    <cellStyle name="Акцент3 2" xfId="369"/>
    <cellStyle name="Акцент3 2 2" xfId="370"/>
    <cellStyle name="Акцент3 3" xfId="371"/>
    <cellStyle name="Акцент3 4" xfId="372"/>
    <cellStyle name="Акцент3 5" xfId="373"/>
    <cellStyle name="Акцент4" xfId="374"/>
    <cellStyle name="Акцент4 2" xfId="375"/>
    <cellStyle name="Акцент4 2 2" xfId="376"/>
    <cellStyle name="Акцент4 3" xfId="377"/>
    <cellStyle name="Акцент4 4" xfId="378"/>
    <cellStyle name="Акцент4 5" xfId="379"/>
    <cellStyle name="Акцент5" xfId="380"/>
    <cellStyle name="Акцент5 2" xfId="381"/>
    <cellStyle name="Акцент5 2 2" xfId="382"/>
    <cellStyle name="Акцент5 3" xfId="383"/>
    <cellStyle name="Акцент5 4" xfId="384"/>
    <cellStyle name="Акцент5 5" xfId="385"/>
    <cellStyle name="Акцент6" xfId="386"/>
    <cellStyle name="Акцент6 2" xfId="387"/>
    <cellStyle name="Акцент6 2 2" xfId="388"/>
    <cellStyle name="Акцент6 3" xfId="389"/>
    <cellStyle name="Акцент6 4" xfId="390"/>
    <cellStyle name="Акцент6 5" xfId="391"/>
    <cellStyle name="Акцентування1" xfId="392"/>
    <cellStyle name="Акцентування1 2" xfId="393"/>
    <cellStyle name="Акцентування2" xfId="394"/>
    <cellStyle name="Акцентування2 2" xfId="395"/>
    <cellStyle name="Акцентування3" xfId="396"/>
    <cellStyle name="Акцентування3 2" xfId="397"/>
    <cellStyle name="Акцентування4" xfId="398"/>
    <cellStyle name="Акцентування4 2" xfId="399"/>
    <cellStyle name="Акцентування5" xfId="400"/>
    <cellStyle name="Акцентування5 2" xfId="401"/>
    <cellStyle name="Акцентування6" xfId="402"/>
    <cellStyle name="Акцентування6 2" xfId="403"/>
    <cellStyle name="Ввід" xfId="404"/>
    <cellStyle name="Ввід 2" xfId="405"/>
    <cellStyle name="Ввід_Стр-ра вакансій за зарплатою на КЗП 0618 для даних Найбіль по зарпл" xfId="406"/>
    <cellStyle name="Ввод " xfId="407"/>
    <cellStyle name="Ввод  2" xfId="408"/>
    <cellStyle name="Ввод  2 2" xfId="409"/>
    <cellStyle name="Ввод  3" xfId="410"/>
    <cellStyle name="Ввод  4" xfId="411"/>
    <cellStyle name="Ввод  5" xfId="412"/>
    <cellStyle name="Percent" xfId="413"/>
    <cellStyle name="Вывод" xfId="414"/>
    <cellStyle name="Вывод 2" xfId="415"/>
    <cellStyle name="Вывод 2 2" xfId="416"/>
    <cellStyle name="Вывод 3" xfId="417"/>
    <cellStyle name="Вывод 4" xfId="418"/>
    <cellStyle name="Вывод 5" xfId="419"/>
    <cellStyle name="Вычисление" xfId="420"/>
    <cellStyle name="Вычисление 2" xfId="421"/>
    <cellStyle name="Вычисление 2 2" xfId="422"/>
    <cellStyle name="Вычисление 3" xfId="423"/>
    <cellStyle name="Вычисление 4" xfId="424"/>
    <cellStyle name="Вычисление 5" xfId="425"/>
    <cellStyle name="Гиперссылка 2" xfId="426"/>
    <cellStyle name="Гиперссылка 3" xfId="427"/>
    <cellStyle name="Currency" xfId="428"/>
    <cellStyle name="Currency [0]" xfId="429"/>
    <cellStyle name="Грошовий 2" xfId="430"/>
    <cellStyle name="Добре" xfId="431"/>
    <cellStyle name="Добре 2" xfId="432"/>
    <cellStyle name="Заголовок 1" xfId="433"/>
    <cellStyle name="Заголовок 1 2" xfId="434"/>
    <cellStyle name="Заголовок 1 3" xfId="435"/>
    <cellStyle name="Заголовок 1 4" xfId="436"/>
    <cellStyle name="Заголовок 1 5" xfId="437"/>
    <cellStyle name="Заголовок 2" xfId="438"/>
    <cellStyle name="Заголовок 2 2" xfId="439"/>
    <cellStyle name="Заголовок 2 3" xfId="440"/>
    <cellStyle name="Заголовок 2 4" xfId="441"/>
    <cellStyle name="Заголовок 2 5" xfId="442"/>
    <cellStyle name="Заголовок 3" xfId="443"/>
    <cellStyle name="Заголовок 3 2" xfId="444"/>
    <cellStyle name="Заголовок 3 3" xfId="445"/>
    <cellStyle name="Заголовок 3 4" xfId="446"/>
    <cellStyle name="Заголовок 3 5" xfId="447"/>
    <cellStyle name="Заголовок 4" xfId="448"/>
    <cellStyle name="Заголовок 4 2" xfId="449"/>
    <cellStyle name="Заголовок 4 3" xfId="450"/>
    <cellStyle name="Заголовок 4 4" xfId="451"/>
    <cellStyle name="Заголовок 4 5" xfId="452"/>
    <cellStyle name="Звичайний 2" xfId="453"/>
    <cellStyle name="Звичайний 2 2" xfId="454"/>
    <cellStyle name="Звичайний 2 3" xfId="455"/>
    <cellStyle name="Звичайний 2_8.Блок_3 (1 ч)" xfId="456"/>
    <cellStyle name="Звичайний 3" xfId="457"/>
    <cellStyle name="Звичайний 3 2" xfId="458"/>
    <cellStyle name="Звичайний 3 2 2" xfId="459"/>
    <cellStyle name="Звичайний 4" xfId="460"/>
    <cellStyle name="Звичайний 4 2" xfId="461"/>
    <cellStyle name="Звичайний 5" xfId="462"/>
    <cellStyle name="Звичайний 5 2" xfId="463"/>
    <cellStyle name="Звичайний 5 3" xfId="464"/>
    <cellStyle name="Звичайний 6" xfId="465"/>
    <cellStyle name="Звичайний 7" xfId="466"/>
    <cellStyle name="Звичайний 8" xfId="467"/>
    <cellStyle name="Зв'язана клітинка" xfId="468"/>
    <cellStyle name="Зв'язана клітинка 2" xfId="469"/>
    <cellStyle name="Зв'язана клітинка_Стр-ра вакансій за зарплатою на КЗП 0618 для даних Найбіль по зарпл" xfId="470"/>
    <cellStyle name="Итог" xfId="471"/>
    <cellStyle name="Итог 2" xfId="472"/>
    <cellStyle name="Итог 3" xfId="473"/>
    <cellStyle name="Итог 4" xfId="474"/>
    <cellStyle name="Итог 5" xfId="475"/>
    <cellStyle name="Контрольна клітинка" xfId="476"/>
    <cellStyle name="Контрольна клітинка 2" xfId="477"/>
    <cellStyle name="Контрольна клітинка_Стр-ра вакансій за зарплатою на КЗП 0618 для даних Найбіль по зарпл" xfId="478"/>
    <cellStyle name="Контрольная ячейка" xfId="479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Назва" xfId="485"/>
    <cellStyle name="Назва 2" xfId="486"/>
    <cellStyle name="Название" xfId="487"/>
    <cellStyle name="Название 2" xfId="488"/>
    <cellStyle name="Название 3" xfId="489"/>
    <cellStyle name="Название 4" xfId="490"/>
    <cellStyle name="Название 5" xfId="491"/>
    <cellStyle name="Нейтральный" xfId="492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Обчислення" xfId="498"/>
    <cellStyle name="Обчислення 2" xfId="499"/>
    <cellStyle name="Обчислення_П_1" xfId="50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2" xfId="510"/>
    <cellStyle name="Обычный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519"/>
    <cellStyle name="Обычный 4 2" xfId="520"/>
    <cellStyle name="Обычный 5" xfId="521"/>
    <cellStyle name="Обычный 5 2" xfId="522"/>
    <cellStyle name="Обычный 5 3" xfId="523"/>
    <cellStyle name="Обычный 6" xfId="524"/>
    <cellStyle name="Обычный 6 2" xfId="525"/>
    <cellStyle name="Обычный 6 3" xfId="526"/>
    <cellStyle name="Обычный 7" xfId="527"/>
    <cellStyle name="Обычный 8" xfId="528"/>
    <cellStyle name="Обычный 9" xfId="529"/>
    <cellStyle name="Обычный_09_Професійний склад" xfId="530"/>
    <cellStyle name="Обычный_Стр-ра вакансій за зарплатою на КЗП 0618 для даних Найбіль по зарпл" xfId="531"/>
    <cellStyle name="Обычный_Форма7Н" xfId="532"/>
    <cellStyle name="Підсумок" xfId="533"/>
    <cellStyle name="Підсумок 2" xfId="534"/>
    <cellStyle name="Підсумок_П_1" xfId="535"/>
    <cellStyle name="Плохой" xfId="536"/>
    <cellStyle name="Плохой 2" xfId="537"/>
    <cellStyle name="Плохой 2 2" xfId="538"/>
    <cellStyle name="Плохой 3" xfId="539"/>
    <cellStyle name="Плохой 4" xfId="540"/>
    <cellStyle name="Плохой 5" xfId="541"/>
    <cellStyle name="Поганий" xfId="542"/>
    <cellStyle name="Поганий 2" xfId="543"/>
    <cellStyle name="Пояснение" xfId="544"/>
    <cellStyle name="Пояснение 2" xfId="545"/>
    <cellStyle name="Пояснение 3" xfId="546"/>
    <cellStyle name="Пояснение 4" xfId="547"/>
    <cellStyle name="Пояснение 5" xfId="548"/>
    <cellStyle name="Примечание" xfId="549"/>
    <cellStyle name="Примечание 2" xfId="550"/>
    <cellStyle name="Примечание 2 2" xfId="551"/>
    <cellStyle name="Примечание 3" xfId="552"/>
    <cellStyle name="Примечание 4" xfId="553"/>
    <cellStyle name="Примечание 5" xfId="554"/>
    <cellStyle name="Примітка" xfId="555"/>
    <cellStyle name="Примітка 2" xfId="556"/>
    <cellStyle name="Примітка_П_1" xfId="557"/>
    <cellStyle name="Результат" xfId="558"/>
    <cellStyle name="Связанная ячейка" xfId="559"/>
    <cellStyle name="Связанная ячейка 2" xfId="560"/>
    <cellStyle name="Связанная ячейка 3" xfId="561"/>
    <cellStyle name="Связанная ячейка 4" xfId="562"/>
    <cellStyle name="Связанная ячейка 5" xfId="563"/>
    <cellStyle name="Середній" xfId="564"/>
    <cellStyle name="Середній 2" xfId="565"/>
    <cellStyle name="Стиль 1" xfId="566"/>
    <cellStyle name="Стиль 1 2" xfId="567"/>
    <cellStyle name="Текст попередження" xfId="568"/>
    <cellStyle name="Текст попередження 2" xfId="569"/>
    <cellStyle name="Текст пояснення" xfId="570"/>
    <cellStyle name="Текст пояснення 2" xfId="571"/>
    <cellStyle name="Текст предупреждения" xfId="572"/>
    <cellStyle name="Текст предупреждения 2" xfId="573"/>
    <cellStyle name="Текст предупреждения 3" xfId="574"/>
    <cellStyle name="Текст предупреждения 4" xfId="575"/>
    <cellStyle name="Текст предупреждения 5" xfId="576"/>
    <cellStyle name="Тысячи [0]_Анализ" xfId="577"/>
    <cellStyle name="Тысячи_Анализ" xfId="578"/>
    <cellStyle name="ФинᎰнсовый_Лист1 (3)_1" xfId="579"/>
    <cellStyle name="Comma" xfId="580"/>
    <cellStyle name="Comma [0]" xfId="581"/>
    <cellStyle name="Хороший" xfId="582"/>
    <cellStyle name="Хороший 2" xfId="583"/>
    <cellStyle name="Хороший 2 2" xfId="584"/>
    <cellStyle name="Хороший 3" xfId="58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63" zoomScaleNormal="51" zoomScaleSheetLayoutView="63" zoomScalePageLayoutView="0" workbookViewId="0" topLeftCell="A1">
      <selection activeCell="A8" sqref="A8"/>
    </sheetView>
  </sheetViews>
  <sheetFormatPr defaultColWidth="8.8515625" defaultRowHeight="15"/>
  <cols>
    <col min="1" max="1" width="37.140625" style="5" customWidth="1"/>
    <col min="2" max="2" width="10.8515625" style="5" customWidth="1"/>
    <col min="3" max="3" width="10.140625" style="5" customWidth="1"/>
    <col min="4" max="4" width="13.8515625" style="5" customWidth="1"/>
    <col min="5" max="5" width="10.421875" style="5" customWidth="1"/>
    <col min="6" max="6" width="10.00390625" style="5" customWidth="1"/>
    <col min="7" max="7" width="12.421875" style="5" customWidth="1"/>
    <col min="8" max="16384" width="8.8515625" style="5" customWidth="1"/>
  </cols>
  <sheetData>
    <row r="1" spans="1:7" s="1" customFormat="1" ht="19.5">
      <c r="A1" s="127" t="s">
        <v>126</v>
      </c>
      <c r="B1" s="127"/>
      <c r="C1" s="127"/>
      <c r="D1" s="127"/>
      <c r="E1" s="127"/>
      <c r="F1" s="127"/>
      <c r="G1" s="127"/>
    </row>
    <row r="2" spans="1:7" s="1" customFormat="1" ht="19.5" customHeight="1">
      <c r="A2" s="128" t="s">
        <v>7</v>
      </c>
      <c r="B2" s="128"/>
      <c r="C2" s="128"/>
      <c r="D2" s="128"/>
      <c r="E2" s="128"/>
      <c r="F2" s="128"/>
      <c r="G2" s="128"/>
    </row>
    <row r="3" spans="1:7" s="3" customFormat="1" ht="20.25" customHeight="1" thickBot="1">
      <c r="A3" s="2"/>
      <c r="B3" s="2"/>
      <c r="C3" s="2"/>
      <c r="D3" s="2"/>
      <c r="E3" s="2"/>
      <c r="F3" s="2"/>
      <c r="G3" s="2"/>
    </row>
    <row r="4" spans="1:7" s="3" customFormat="1" ht="39" customHeight="1">
      <c r="A4" s="129"/>
      <c r="B4" s="131" t="s">
        <v>305</v>
      </c>
      <c r="C4" s="131"/>
      <c r="D4" s="131"/>
      <c r="E4" s="131" t="s">
        <v>306</v>
      </c>
      <c r="F4" s="131"/>
      <c r="G4" s="132"/>
    </row>
    <row r="5" spans="1:7" s="3" customFormat="1" ht="50.25" customHeight="1">
      <c r="A5" s="130"/>
      <c r="B5" s="36" t="s">
        <v>30</v>
      </c>
      <c r="C5" s="36" t="s">
        <v>127</v>
      </c>
      <c r="D5" s="16" t="s">
        <v>31</v>
      </c>
      <c r="E5" s="36" t="s">
        <v>30</v>
      </c>
      <c r="F5" s="36" t="s">
        <v>127</v>
      </c>
      <c r="G5" s="15" t="s">
        <v>31</v>
      </c>
    </row>
    <row r="6" spans="1:7" s="8" customFormat="1" ht="34.5" customHeight="1">
      <c r="A6" s="10" t="s">
        <v>32</v>
      </c>
      <c r="B6" s="92">
        <f>SUM(B7:B25)</f>
        <v>42264</v>
      </c>
      <c r="C6" s="92">
        <f>SUM(C7:C25)</f>
        <v>42894</v>
      </c>
      <c r="D6" s="7">
        <f>ROUND(C6/B6*100,1)</f>
        <v>101.5</v>
      </c>
      <c r="E6" s="92">
        <f>SUM(E7:E25)</f>
        <v>5587</v>
      </c>
      <c r="F6" s="92">
        <f>SUM(F7:F25)</f>
        <v>8441</v>
      </c>
      <c r="G6" s="95">
        <f>ROUND(F6/E6*100,1)</f>
        <v>151.1</v>
      </c>
    </row>
    <row r="7" spans="1:7" ht="57" customHeight="1">
      <c r="A7" s="11" t="s">
        <v>9</v>
      </c>
      <c r="B7" s="91">
        <v>2051</v>
      </c>
      <c r="C7" s="122">
        <v>1904</v>
      </c>
      <c r="D7" s="93">
        <f aca="true" t="shared" si="0" ref="D7:D25">ROUND(C7/B7*100,1)</f>
        <v>92.8</v>
      </c>
      <c r="E7" s="91">
        <v>124</v>
      </c>
      <c r="F7" s="159">
        <v>131</v>
      </c>
      <c r="G7" s="96">
        <f aca="true" t="shared" si="1" ref="G7:G25">ROUND(F7/E7*100,1)</f>
        <v>105.6</v>
      </c>
    </row>
    <row r="8" spans="1:7" ht="43.5" customHeight="1">
      <c r="A8" s="11" t="s">
        <v>10</v>
      </c>
      <c r="B8" s="91">
        <v>471</v>
      </c>
      <c r="C8" s="122">
        <v>703</v>
      </c>
      <c r="D8" s="93">
        <f t="shared" si="0"/>
        <v>149.3</v>
      </c>
      <c r="E8" s="91">
        <v>17</v>
      </c>
      <c r="F8" s="159">
        <v>29</v>
      </c>
      <c r="G8" s="96">
        <f t="shared" si="1"/>
        <v>170.6</v>
      </c>
    </row>
    <row r="9" spans="1:7" s="9" customFormat="1" ht="25.5" customHeight="1">
      <c r="A9" s="11" t="s">
        <v>11</v>
      </c>
      <c r="B9" s="91">
        <v>13398</v>
      </c>
      <c r="C9" s="122">
        <v>12419</v>
      </c>
      <c r="D9" s="93">
        <f t="shared" si="0"/>
        <v>92.7</v>
      </c>
      <c r="E9" s="91">
        <v>2177</v>
      </c>
      <c r="F9" s="159">
        <v>3031</v>
      </c>
      <c r="G9" s="96">
        <f t="shared" si="1"/>
        <v>139.2</v>
      </c>
    </row>
    <row r="10" spans="1:7" ht="41.25" customHeight="1">
      <c r="A10" s="11" t="s">
        <v>12</v>
      </c>
      <c r="B10" s="91">
        <v>524</v>
      </c>
      <c r="C10" s="122">
        <v>677</v>
      </c>
      <c r="D10" s="93">
        <f t="shared" si="0"/>
        <v>129.2</v>
      </c>
      <c r="E10" s="91">
        <v>183</v>
      </c>
      <c r="F10" s="159">
        <v>237</v>
      </c>
      <c r="G10" s="96">
        <f t="shared" si="1"/>
        <v>129.5</v>
      </c>
    </row>
    <row r="11" spans="1:7" ht="37.5" customHeight="1">
      <c r="A11" s="11" t="s">
        <v>13</v>
      </c>
      <c r="B11" s="91">
        <v>434</v>
      </c>
      <c r="C11" s="122">
        <v>763</v>
      </c>
      <c r="D11" s="93">
        <f t="shared" si="0"/>
        <v>175.8</v>
      </c>
      <c r="E11" s="91">
        <v>81</v>
      </c>
      <c r="F11" s="159">
        <v>176</v>
      </c>
      <c r="G11" s="96">
        <f t="shared" si="1"/>
        <v>217.3</v>
      </c>
    </row>
    <row r="12" spans="1:7" ht="25.5" customHeight="1">
      <c r="A12" s="11" t="s">
        <v>14</v>
      </c>
      <c r="B12" s="91">
        <v>1727</v>
      </c>
      <c r="C12" s="122">
        <v>2099</v>
      </c>
      <c r="D12" s="93">
        <f t="shared" si="0"/>
        <v>121.5</v>
      </c>
      <c r="E12" s="91">
        <v>203</v>
      </c>
      <c r="F12" s="159">
        <v>288</v>
      </c>
      <c r="G12" s="96">
        <f t="shared" si="1"/>
        <v>141.9</v>
      </c>
    </row>
    <row r="13" spans="1:7" ht="54" customHeight="1">
      <c r="A13" s="11" t="s">
        <v>15</v>
      </c>
      <c r="B13" s="91">
        <v>9074</v>
      </c>
      <c r="C13" s="122">
        <v>8151</v>
      </c>
      <c r="D13" s="93">
        <f t="shared" si="0"/>
        <v>89.8</v>
      </c>
      <c r="E13" s="91">
        <v>846</v>
      </c>
      <c r="F13" s="159">
        <v>1140</v>
      </c>
      <c r="G13" s="96">
        <f t="shared" si="1"/>
        <v>134.8</v>
      </c>
    </row>
    <row r="14" spans="1:7" ht="35.25" customHeight="1">
      <c r="A14" s="11" t="s">
        <v>16</v>
      </c>
      <c r="B14" s="91">
        <v>2919</v>
      </c>
      <c r="C14" s="122">
        <v>3916</v>
      </c>
      <c r="D14" s="93">
        <f t="shared" si="0"/>
        <v>134.2</v>
      </c>
      <c r="E14" s="91">
        <v>457</v>
      </c>
      <c r="F14" s="159">
        <v>1224</v>
      </c>
      <c r="G14" s="96">
        <f t="shared" si="1"/>
        <v>267.8</v>
      </c>
    </row>
    <row r="15" spans="1:7" ht="40.5" customHeight="1">
      <c r="A15" s="11" t="s">
        <v>17</v>
      </c>
      <c r="B15" s="91">
        <v>2141</v>
      </c>
      <c r="C15" s="122">
        <v>1933</v>
      </c>
      <c r="D15" s="93">
        <f t="shared" si="0"/>
        <v>90.3</v>
      </c>
      <c r="E15" s="91">
        <v>237</v>
      </c>
      <c r="F15" s="159">
        <v>307</v>
      </c>
      <c r="G15" s="96">
        <f t="shared" si="1"/>
        <v>129.5</v>
      </c>
    </row>
    <row r="16" spans="1:7" ht="24" customHeight="1">
      <c r="A16" s="11" t="s">
        <v>18</v>
      </c>
      <c r="B16" s="91">
        <v>267</v>
      </c>
      <c r="C16" s="122">
        <v>291</v>
      </c>
      <c r="D16" s="93">
        <f t="shared" si="0"/>
        <v>109</v>
      </c>
      <c r="E16" s="91">
        <v>32</v>
      </c>
      <c r="F16" s="159">
        <v>62</v>
      </c>
      <c r="G16" s="96">
        <f t="shared" si="1"/>
        <v>193.8</v>
      </c>
    </row>
    <row r="17" spans="1:7" ht="24" customHeight="1">
      <c r="A17" s="11" t="s">
        <v>19</v>
      </c>
      <c r="B17" s="91">
        <v>121</v>
      </c>
      <c r="C17" s="122">
        <v>248</v>
      </c>
      <c r="D17" s="93">
        <f t="shared" si="0"/>
        <v>205</v>
      </c>
      <c r="E17" s="91">
        <v>13</v>
      </c>
      <c r="F17" s="159">
        <v>102</v>
      </c>
      <c r="G17" s="96" t="s">
        <v>313</v>
      </c>
    </row>
    <row r="18" spans="1:7" ht="24" customHeight="1">
      <c r="A18" s="11" t="s">
        <v>20</v>
      </c>
      <c r="B18" s="91">
        <v>456</v>
      </c>
      <c r="C18" s="122">
        <v>493</v>
      </c>
      <c r="D18" s="93">
        <f t="shared" si="0"/>
        <v>108.1</v>
      </c>
      <c r="E18" s="91">
        <v>63</v>
      </c>
      <c r="F18" s="159">
        <v>61</v>
      </c>
      <c r="G18" s="96">
        <f t="shared" si="1"/>
        <v>96.8</v>
      </c>
    </row>
    <row r="19" spans="1:7" ht="38.25" customHeight="1">
      <c r="A19" s="11" t="s">
        <v>21</v>
      </c>
      <c r="B19" s="91">
        <v>856</v>
      </c>
      <c r="C19" s="122">
        <v>756</v>
      </c>
      <c r="D19" s="93">
        <f t="shared" si="0"/>
        <v>88.3</v>
      </c>
      <c r="E19" s="91">
        <v>65</v>
      </c>
      <c r="F19" s="159">
        <v>128</v>
      </c>
      <c r="G19" s="96">
        <f t="shared" si="1"/>
        <v>196.9</v>
      </c>
    </row>
    <row r="20" spans="1:7" ht="41.25" customHeight="1">
      <c r="A20" s="11" t="s">
        <v>22</v>
      </c>
      <c r="B20" s="91">
        <v>1377</v>
      </c>
      <c r="C20" s="122">
        <v>1523</v>
      </c>
      <c r="D20" s="93">
        <f t="shared" si="0"/>
        <v>110.6</v>
      </c>
      <c r="E20" s="91">
        <v>272</v>
      </c>
      <c r="F20" s="159">
        <v>315</v>
      </c>
      <c r="G20" s="96">
        <f t="shared" si="1"/>
        <v>115.8</v>
      </c>
    </row>
    <row r="21" spans="1:7" ht="42.75" customHeight="1">
      <c r="A21" s="11" t="s">
        <v>23</v>
      </c>
      <c r="B21" s="91">
        <v>1983</v>
      </c>
      <c r="C21" s="122">
        <v>2338</v>
      </c>
      <c r="D21" s="93">
        <f t="shared" si="0"/>
        <v>117.9</v>
      </c>
      <c r="E21" s="91">
        <v>398</v>
      </c>
      <c r="F21" s="159">
        <v>525</v>
      </c>
      <c r="G21" s="96">
        <f t="shared" si="1"/>
        <v>131.9</v>
      </c>
    </row>
    <row r="22" spans="1:7" ht="24" customHeight="1">
      <c r="A22" s="11" t="s">
        <v>24</v>
      </c>
      <c r="B22" s="91">
        <v>1631</v>
      </c>
      <c r="C22" s="122">
        <v>1814</v>
      </c>
      <c r="D22" s="93">
        <f t="shared" si="0"/>
        <v>111.2</v>
      </c>
      <c r="E22" s="91">
        <v>134</v>
      </c>
      <c r="F22" s="159">
        <v>186</v>
      </c>
      <c r="G22" s="96">
        <f t="shared" si="1"/>
        <v>138.8</v>
      </c>
    </row>
    <row r="23" spans="1:7" ht="42.75" customHeight="1">
      <c r="A23" s="11" t="s">
        <v>25</v>
      </c>
      <c r="B23" s="91">
        <v>2023</v>
      </c>
      <c r="C23" s="122">
        <v>2200</v>
      </c>
      <c r="D23" s="93">
        <f t="shared" si="0"/>
        <v>108.7</v>
      </c>
      <c r="E23" s="91">
        <v>207</v>
      </c>
      <c r="F23" s="159">
        <v>419</v>
      </c>
      <c r="G23" s="96">
        <f t="shared" si="1"/>
        <v>202.4</v>
      </c>
    </row>
    <row r="24" spans="1:7" ht="36.75" customHeight="1">
      <c r="A24" s="11" t="s">
        <v>26</v>
      </c>
      <c r="B24" s="91">
        <v>355</v>
      </c>
      <c r="C24" s="122">
        <v>335</v>
      </c>
      <c r="D24" s="93">
        <f t="shared" si="0"/>
        <v>94.4</v>
      </c>
      <c r="E24" s="91">
        <v>33</v>
      </c>
      <c r="F24" s="159">
        <v>37</v>
      </c>
      <c r="G24" s="96">
        <f t="shared" si="1"/>
        <v>112.1</v>
      </c>
    </row>
    <row r="25" spans="1:7" ht="27.75" customHeight="1" thickBot="1">
      <c r="A25" s="12" t="s">
        <v>27</v>
      </c>
      <c r="B25" s="160">
        <v>456</v>
      </c>
      <c r="C25" s="161">
        <v>331</v>
      </c>
      <c r="D25" s="94">
        <f t="shared" si="0"/>
        <v>72.6</v>
      </c>
      <c r="E25" s="160">
        <v>45</v>
      </c>
      <c r="F25" s="162">
        <v>43</v>
      </c>
      <c r="G25" s="97">
        <f t="shared" si="1"/>
        <v>95.6</v>
      </c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46" zoomScaleNormal="58" zoomScaleSheetLayoutView="46" zoomScalePageLayoutView="0" workbookViewId="0" topLeftCell="A1">
      <selection activeCell="B9" sqref="B9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421875" style="5" customWidth="1"/>
    <col min="5" max="16384" width="8.8515625" style="5" customWidth="1"/>
  </cols>
  <sheetData>
    <row r="1" spans="1:4" s="1" customFormat="1" ht="49.5" customHeight="1">
      <c r="A1" s="155" t="s">
        <v>312</v>
      </c>
      <c r="B1" s="155"/>
      <c r="C1" s="155"/>
      <c r="D1" s="155"/>
    </row>
    <row r="2" spans="1:4" s="1" customFormat="1" ht="12.75" customHeight="1">
      <c r="A2" s="21"/>
      <c r="B2" s="21"/>
      <c r="C2" s="21"/>
      <c r="D2" s="21"/>
    </row>
    <row r="3" spans="1:4" s="28" customFormat="1" ht="52.5" customHeight="1">
      <c r="A3" s="151"/>
      <c r="B3" s="157" t="s">
        <v>229</v>
      </c>
      <c r="C3" s="157" t="s">
        <v>230</v>
      </c>
      <c r="D3" s="157" t="s">
        <v>231</v>
      </c>
    </row>
    <row r="4" spans="1:4" s="28" customFormat="1" ht="44.25" customHeight="1">
      <c r="A4" s="151"/>
      <c r="B4" s="157"/>
      <c r="C4" s="157"/>
      <c r="D4" s="157"/>
    </row>
    <row r="5" spans="1:4" s="4" customFormat="1" ht="34.5" customHeight="1">
      <c r="A5" s="30" t="s">
        <v>32</v>
      </c>
      <c r="B5" s="14">
        <f>SUM(B6:B14)</f>
        <v>8441</v>
      </c>
      <c r="C5" s="14">
        <f>SUM(C6:C14)</f>
        <v>13970</v>
      </c>
      <c r="D5" s="14">
        <f>C5/B5</f>
        <v>1.6550171780594716</v>
      </c>
    </row>
    <row r="6" spans="1:4" ht="51" customHeight="1">
      <c r="A6" s="33" t="s">
        <v>34</v>
      </c>
      <c r="B6" s="164">
        <f>2!F7</f>
        <v>247</v>
      </c>
      <c r="C6" s="164">
        <f>8!F7</f>
        <v>2653</v>
      </c>
      <c r="D6" s="34">
        <f aca="true" t="shared" si="0" ref="D6:D14">C6/B6</f>
        <v>10.740890688259109</v>
      </c>
    </row>
    <row r="7" spans="1:4" ht="35.25" customHeight="1">
      <c r="A7" s="33" t="s">
        <v>2</v>
      </c>
      <c r="B7" s="164">
        <f>2!F8</f>
        <v>349</v>
      </c>
      <c r="C7" s="164">
        <f>8!F8</f>
        <v>1950</v>
      </c>
      <c r="D7" s="34">
        <f t="shared" si="0"/>
        <v>5.587392550143266</v>
      </c>
    </row>
    <row r="8" spans="1:4" s="9" customFormat="1" ht="25.5" customHeight="1">
      <c r="A8" s="33" t="s">
        <v>1</v>
      </c>
      <c r="B8" s="164">
        <f>2!F9</f>
        <v>524</v>
      </c>
      <c r="C8" s="164">
        <f>8!F9</f>
        <v>1748</v>
      </c>
      <c r="D8" s="34">
        <f t="shared" si="0"/>
        <v>3.33587786259542</v>
      </c>
    </row>
    <row r="9" spans="1:4" ht="36.75" customHeight="1">
      <c r="A9" s="33" t="s">
        <v>0</v>
      </c>
      <c r="B9" s="164">
        <f>2!F10</f>
        <v>302</v>
      </c>
      <c r="C9" s="164">
        <f>8!F10</f>
        <v>894</v>
      </c>
      <c r="D9" s="34">
        <f t="shared" si="0"/>
        <v>2.9602649006622515</v>
      </c>
    </row>
    <row r="10" spans="1:4" ht="28.5" customHeight="1">
      <c r="A10" s="33" t="s">
        <v>4</v>
      </c>
      <c r="B10" s="164">
        <f>2!F11</f>
        <v>1183</v>
      </c>
      <c r="C10" s="164">
        <f>8!F11</f>
        <v>1997</v>
      </c>
      <c r="D10" s="34">
        <f t="shared" si="0"/>
        <v>1.688081149619611</v>
      </c>
    </row>
    <row r="11" spans="1:4" ht="59.25" customHeight="1">
      <c r="A11" s="33" t="s">
        <v>29</v>
      </c>
      <c r="B11" s="164">
        <f>2!F12</f>
        <v>39</v>
      </c>
      <c r="C11" s="164">
        <f>8!F12</f>
        <v>161</v>
      </c>
      <c r="D11" s="34">
        <f t="shared" si="0"/>
        <v>4.128205128205129</v>
      </c>
    </row>
    <row r="12" spans="1:4" ht="33.75" customHeight="1">
      <c r="A12" s="33" t="s">
        <v>5</v>
      </c>
      <c r="B12" s="164">
        <f>2!F13</f>
        <v>2930</v>
      </c>
      <c r="C12" s="164">
        <f>8!F13</f>
        <v>1240</v>
      </c>
      <c r="D12" s="90">
        <f t="shared" si="0"/>
        <v>0.4232081911262799</v>
      </c>
    </row>
    <row r="13" spans="1:4" ht="75" customHeight="1">
      <c r="A13" s="33" t="s">
        <v>6</v>
      </c>
      <c r="B13" s="164">
        <f>2!F14</f>
        <v>2016</v>
      </c>
      <c r="C13" s="164">
        <f>8!F14</f>
        <v>2216</v>
      </c>
      <c r="D13" s="34">
        <f t="shared" si="0"/>
        <v>1.0992063492063493</v>
      </c>
    </row>
    <row r="14" spans="1:4" ht="40.5" customHeight="1">
      <c r="A14" s="33" t="s">
        <v>35</v>
      </c>
      <c r="B14" s="164">
        <f>2!F15</f>
        <v>851</v>
      </c>
      <c r="C14" s="164">
        <f>8!F15</f>
        <v>1111</v>
      </c>
      <c r="D14" s="34">
        <f t="shared" si="0"/>
        <v>1.3055229142185665</v>
      </c>
    </row>
    <row r="15" spans="1:3" ht="12.75">
      <c r="A15" s="6"/>
      <c r="B15" s="6"/>
      <c r="C15" s="6"/>
    </row>
    <row r="16" spans="1:3" ht="12.75">
      <c r="A16" s="6"/>
      <c r="B16" s="6"/>
      <c r="C16" s="6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51" zoomScaleNormal="62" zoomScaleSheetLayoutView="51" zoomScalePageLayoutView="0" workbookViewId="0" topLeftCell="A1">
      <selection activeCell="A4" sqref="A4:A5"/>
    </sheetView>
  </sheetViews>
  <sheetFormatPr defaultColWidth="8.8515625" defaultRowHeight="15"/>
  <cols>
    <col min="1" max="1" width="49.8515625" style="5" customWidth="1"/>
    <col min="2" max="2" width="12.8515625" style="5" customWidth="1"/>
    <col min="3" max="3" width="10.140625" style="5" customWidth="1"/>
    <col min="4" max="4" width="14.00390625" style="5" customWidth="1"/>
    <col min="5" max="5" width="10.8515625" style="5" customWidth="1"/>
    <col min="6" max="6" width="11.8515625" style="5" customWidth="1"/>
    <col min="7" max="7" width="14.421875" style="5" customWidth="1"/>
    <col min="8" max="16384" width="8.8515625" style="5" customWidth="1"/>
  </cols>
  <sheetData>
    <row r="1" spans="1:7" s="1" customFormat="1" ht="25.5" customHeight="1">
      <c r="A1" s="133" t="s">
        <v>126</v>
      </c>
      <c r="B1" s="133"/>
      <c r="C1" s="133"/>
      <c r="D1" s="133"/>
      <c r="E1" s="133"/>
      <c r="F1" s="133"/>
      <c r="G1" s="133"/>
    </row>
    <row r="2" spans="1:7" s="1" customFormat="1" ht="19.5" customHeight="1">
      <c r="A2" s="134" t="s">
        <v>33</v>
      </c>
      <c r="B2" s="134"/>
      <c r="C2" s="134"/>
      <c r="D2" s="134"/>
      <c r="E2" s="134"/>
      <c r="F2" s="134"/>
      <c r="G2" s="134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39" customHeight="1">
      <c r="A4" s="129"/>
      <c r="B4" s="135" t="str">
        <f>1!B4:D4</f>
        <v>за січень-липень </v>
      </c>
      <c r="C4" s="135"/>
      <c r="D4" s="135"/>
      <c r="E4" s="131" t="str">
        <f>1!E4:G4</f>
        <v>станом на 1 серпня</v>
      </c>
      <c r="F4" s="131"/>
      <c r="G4" s="132"/>
    </row>
    <row r="5" spans="1:7" s="3" customFormat="1" ht="60.75" customHeight="1">
      <c r="A5" s="130"/>
      <c r="B5" s="36" t="s">
        <v>30</v>
      </c>
      <c r="C5" s="36" t="s">
        <v>127</v>
      </c>
      <c r="D5" s="18" t="s">
        <v>31</v>
      </c>
      <c r="E5" s="36" t="s">
        <v>30</v>
      </c>
      <c r="F5" s="36" t="s">
        <v>127</v>
      </c>
      <c r="G5" s="17" t="s">
        <v>31</v>
      </c>
    </row>
    <row r="6" spans="1:7" s="4" customFormat="1" ht="34.5" customHeight="1">
      <c r="A6" s="13" t="s">
        <v>32</v>
      </c>
      <c r="B6" s="100">
        <f>SUM(B7:B15)</f>
        <v>42264</v>
      </c>
      <c r="C6" s="100">
        <f>SUM(C7:C15)</f>
        <v>42894</v>
      </c>
      <c r="D6" s="101">
        <f>ROUND(C6/B6*100,1)</f>
        <v>101.5</v>
      </c>
      <c r="E6" s="100">
        <f>SUM(E7:E15)</f>
        <v>5587</v>
      </c>
      <c r="F6" s="100">
        <f>SUM(F7:F15)</f>
        <v>8441</v>
      </c>
      <c r="G6" s="104">
        <f>ROUND(F6/E6*100,1)</f>
        <v>151.1</v>
      </c>
    </row>
    <row r="7" spans="1:7" ht="57.75" customHeight="1">
      <c r="A7" s="19" t="s">
        <v>34</v>
      </c>
      <c r="B7" s="98">
        <v>2630</v>
      </c>
      <c r="C7" s="34">
        <v>2550</v>
      </c>
      <c r="D7" s="102">
        <f aca="true" t="shared" si="0" ref="D7:D15">ROUND(C7/B7*100,1)</f>
        <v>97</v>
      </c>
      <c r="E7" s="34">
        <v>237</v>
      </c>
      <c r="F7" s="34">
        <v>247</v>
      </c>
      <c r="G7" s="105">
        <f aca="true" t="shared" si="1" ref="G7:G15">ROUND(F7/E7*100,1)</f>
        <v>104.2</v>
      </c>
    </row>
    <row r="8" spans="1:7" ht="35.25" customHeight="1">
      <c r="A8" s="19" t="s">
        <v>2</v>
      </c>
      <c r="B8" s="98">
        <v>2619</v>
      </c>
      <c r="C8" s="34">
        <v>2571</v>
      </c>
      <c r="D8" s="102">
        <f t="shared" si="0"/>
        <v>98.2</v>
      </c>
      <c r="E8" s="98">
        <v>260</v>
      </c>
      <c r="F8" s="34">
        <v>349</v>
      </c>
      <c r="G8" s="105">
        <f t="shared" si="1"/>
        <v>134.2</v>
      </c>
    </row>
    <row r="9" spans="1:7" s="9" customFormat="1" ht="25.5" customHeight="1">
      <c r="A9" s="19" t="s">
        <v>1</v>
      </c>
      <c r="B9" s="98">
        <v>3423</v>
      </c>
      <c r="C9" s="34">
        <v>3512</v>
      </c>
      <c r="D9" s="102">
        <f t="shared" si="0"/>
        <v>102.6</v>
      </c>
      <c r="E9" s="98">
        <v>423</v>
      </c>
      <c r="F9" s="34">
        <v>524</v>
      </c>
      <c r="G9" s="105">
        <f t="shared" si="1"/>
        <v>123.9</v>
      </c>
    </row>
    <row r="10" spans="1:7" ht="36.75" customHeight="1">
      <c r="A10" s="19" t="s">
        <v>0</v>
      </c>
      <c r="B10" s="98">
        <v>1485</v>
      </c>
      <c r="C10" s="34">
        <v>1689</v>
      </c>
      <c r="D10" s="102">
        <f t="shared" si="0"/>
        <v>113.7</v>
      </c>
      <c r="E10" s="98">
        <v>142</v>
      </c>
      <c r="F10" s="34">
        <v>302</v>
      </c>
      <c r="G10" s="105">
        <f t="shared" si="1"/>
        <v>212.7</v>
      </c>
    </row>
    <row r="11" spans="1:7" ht="35.25" customHeight="1">
      <c r="A11" s="19" t="s">
        <v>4</v>
      </c>
      <c r="B11" s="98">
        <v>8172</v>
      </c>
      <c r="C11" s="34">
        <v>6943</v>
      </c>
      <c r="D11" s="102">
        <f t="shared" si="0"/>
        <v>85</v>
      </c>
      <c r="E11" s="98">
        <v>807</v>
      </c>
      <c r="F11" s="34">
        <v>1183</v>
      </c>
      <c r="G11" s="105">
        <f t="shared" si="1"/>
        <v>146.6</v>
      </c>
    </row>
    <row r="12" spans="1:7" ht="59.25" customHeight="1">
      <c r="A12" s="19" t="s">
        <v>29</v>
      </c>
      <c r="B12" s="98">
        <v>826</v>
      </c>
      <c r="C12" s="34">
        <v>774</v>
      </c>
      <c r="D12" s="102">
        <f t="shared" si="0"/>
        <v>93.7</v>
      </c>
      <c r="E12" s="98">
        <v>44</v>
      </c>
      <c r="F12" s="34">
        <v>39</v>
      </c>
      <c r="G12" s="105">
        <f t="shared" si="1"/>
        <v>88.6</v>
      </c>
    </row>
    <row r="13" spans="1:7" ht="38.25" customHeight="1">
      <c r="A13" s="19" t="s">
        <v>5</v>
      </c>
      <c r="B13" s="98">
        <v>7960</v>
      </c>
      <c r="C13" s="34">
        <v>9673</v>
      </c>
      <c r="D13" s="102">
        <f t="shared" si="0"/>
        <v>121.5</v>
      </c>
      <c r="E13" s="98">
        <v>1445</v>
      </c>
      <c r="F13" s="34">
        <v>2930</v>
      </c>
      <c r="G13" s="105">
        <f t="shared" si="1"/>
        <v>202.8</v>
      </c>
    </row>
    <row r="14" spans="1:7" ht="75" customHeight="1">
      <c r="A14" s="19" t="s">
        <v>6</v>
      </c>
      <c r="B14" s="98">
        <v>10242</v>
      </c>
      <c r="C14" s="34">
        <v>9951</v>
      </c>
      <c r="D14" s="102">
        <f t="shared" si="0"/>
        <v>97.2</v>
      </c>
      <c r="E14" s="98">
        <v>1686</v>
      </c>
      <c r="F14" s="34">
        <v>2016</v>
      </c>
      <c r="G14" s="105">
        <f t="shared" si="1"/>
        <v>119.6</v>
      </c>
    </row>
    <row r="15" spans="1:7" ht="43.5" customHeight="1" thickBot="1">
      <c r="A15" s="20" t="s">
        <v>35</v>
      </c>
      <c r="B15" s="99">
        <v>4907</v>
      </c>
      <c r="C15" s="107">
        <v>5231</v>
      </c>
      <c r="D15" s="103">
        <f t="shared" si="0"/>
        <v>106.6</v>
      </c>
      <c r="E15" s="99">
        <v>543</v>
      </c>
      <c r="F15" s="107">
        <v>851</v>
      </c>
      <c r="G15" s="106">
        <f t="shared" si="1"/>
        <v>156.7</v>
      </c>
    </row>
    <row r="16" spans="1:6" ht="12.75">
      <c r="A16" s="6"/>
      <c r="B16" s="6"/>
      <c r="C16" s="6"/>
      <c r="D16" s="6"/>
      <c r="E16" s="6"/>
      <c r="F16" s="6"/>
    </row>
    <row r="17" spans="1:6" ht="12.75">
      <c r="A17" s="6"/>
      <c r="B17" s="6"/>
      <c r="C17" s="6"/>
      <c r="D17" s="6"/>
      <c r="E17" s="6"/>
      <c r="F17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zoomScale="65" zoomScaleNormal="65" zoomScaleSheetLayoutView="53" zoomScalePageLayoutView="0" workbookViewId="0" topLeftCell="A1">
      <selection activeCell="B4" sqref="B4"/>
    </sheetView>
  </sheetViews>
  <sheetFormatPr defaultColWidth="9.140625" defaultRowHeight="15"/>
  <cols>
    <col min="1" max="1" width="4.57421875" style="46" customWidth="1"/>
    <col min="2" max="2" width="37.8515625" style="85" customWidth="1"/>
    <col min="3" max="3" width="10.140625" style="46" customWidth="1"/>
    <col min="4" max="4" width="13.00390625" style="46" customWidth="1"/>
    <col min="5" max="5" width="13.57421875" style="46" customWidth="1"/>
    <col min="6" max="6" width="15.8515625" style="46" customWidth="1"/>
    <col min="7" max="7" width="17.00390625" style="87" customWidth="1"/>
    <col min="8" max="8" width="32.57421875" style="46" hidden="1" customWidth="1"/>
    <col min="9" max="9" width="0" style="46" hidden="1" customWidth="1"/>
    <col min="10" max="10" width="0" style="73" hidden="1" customWidth="1"/>
    <col min="11" max="11" width="9.140625" style="74" customWidth="1"/>
    <col min="12" max="16384" width="9.140625" style="46" customWidth="1"/>
  </cols>
  <sheetData>
    <row r="1" spans="2:7" ht="18">
      <c r="B1" s="136" t="s">
        <v>232</v>
      </c>
      <c r="C1" s="136"/>
      <c r="D1" s="136"/>
      <c r="E1" s="136"/>
      <c r="F1" s="136"/>
      <c r="G1" s="136"/>
    </row>
    <row r="2" spans="2:7" ht="18">
      <c r="B2" s="136" t="s">
        <v>307</v>
      </c>
      <c r="C2" s="136"/>
      <c r="D2" s="136"/>
      <c r="E2" s="136"/>
      <c r="F2" s="136"/>
      <c r="G2" s="136"/>
    </row>
    <row r="3" spans="2:7" ht="18">
      <c r="B3" s="136" t="s">
        <v>103</v>
      </c>
      <c r="C3" s="136"/>
      <c r="D3" s="136"/>
      <c r="E3" s="136"/>
      <c r="F3" s="136"/>
      <c r="G3" s="136"/>
    </row>
    <row r="5" spans="1:7" ht="34.5" customHeight="1">
      <c r="A5" s="137" t="s">
        <v>42</v>
      </c>
      <c r="B5" s="140" t="s">
        <v>125</v>
      </c>
      <c r="C5" s="141" t="s">
        <v>300</v>
      </c>
      <c r="D5" s="141" t="s">
        <v>301</v>
      </c>
      <c r="E5" s="141" t="s">
        <v>41</v>
      </c>
      <c r="F5" s="142" t="s">
        <v>308</v>
      </c>
      <c r="G5" s="142"/>
    </row>
    <row r="6" spans="1:7" ht="18">
      <c r="A6" s="138"/>
      <c r="B6" s="140"/>
      <c r="C6" s="141"/>
      <c r="D6" s="141"/>
      <c r="E6" s="141"/>
      <c r="F6" s="141" t="s">
        <v>302</v>
      </c>
      <c r="G6" s="141" t="s">
        <v>303</v>
      </c>
    </row>
    <row r="7" spans="1:7" ht="55.5" customHeight="1">
      <c r="A7" s="139"/>
      <c r="B7" s="140"/>
      <c r="C7" s="141"/>
      <c r="D7" s="141"/>
      <c r="E7" s="141"/>
      <c r="F7" s="141"/>
      <c r="G7" s="141"/>
    </row>
    <row r="8" spans="1:7" ht="18">
      <c r="A8" s="76" t="s">
        <v>124</v>
      </c>
      <c r="B8" s="77" t="s">
        <v>73</v>
      </c>
      <c r="C8" s="75">
        <v>1</v>
      </c>
      <c r="D8" s="75">
        <v>2</v>
      </c>
      <c r="E8" s="75">
        <v>3</v>
      </c>
      <c r="F8" s="75">
        <v>4</v>
      </c>
      <c r="G8" s="64">
        <v>5</v>
      </c>
    </row>
    <row r="9" spans="1:10" ht="18">
      <c r="A9" s="78">
        <v>1</v>
      </c>
      <c r="B9" s="109" t="s">
        <v>43</v>
      </c>
      <c r="C9" s="47">
        <v>2659</v>
      </c>
      <c r="D9" s="47">
        <v>705</v>
      </c>
      <c r="E9" s="79">
        <f aca="true" t="shared" si="0" ref="E9:E40">C9-D9</f>
        <v>1954</v>
      </c>
      <c r="F9" s="111">
        <v>517</v>
      </c>
      <c r="G9" s="112">
        <v>5453.06</v>
      </c>
      <c r="H9" s="80" t="s">
        <v>202</v>
      </c>
      <c r="I9" s="80" t="s">
        <v>203</v>
      </c>
      <c r="J9" s="81">
        <v>4120.5</v>
      </c>
    </row>
    <row r="10" spans="1:10" s="84" customFormat="1" ht="54">
      <c r="A10" s="78">
        <v>2</v>
      </c>
      <c r="B10" s="109" t="s">
        <v>117</v>
      </c>
      <c r="C10" s="47">
        <v>1609</v>
      </c>
      <c r="D10" s="47">
        <v>115</v>
      </c>
      <c r="E10" s="79">
        <f t="shared" si="0"/>
        <v>1494</v>
      </c>
      <c r="F10" s="111">
        <v>604</v>
      </c>
      <c r="G10" s="112">
        <v>7499.17</v>
      </c>
      <c r="H10" s="82" t="s">
        <v>170</v>
      </c>
      <c r="I10" s="82" t="s">
        <v>135</v>
      </c>
      <c r="J10" s="83">
        <v>4046.77</v>
      </c>
    </row>
    <row r="11" spans="1:10" s="84" customFormat="1" ht="18">
      <c r="A11" s="78">
        <v>3</v>
      </c>
      <c r="B11" s="109" t="s">
        <v>53</v>
      </c>
      <c r="C11" s="47">
        <v>1579</v>
      </c>
      <c r="D11" s="47">
        <v>265</v>
      </c>
      <c r="E11" s="79">
        <f t="shared" si="0"/>
        <v>1314</v>
      </c>
      <c r="F11" s="111">
        <v>700</v>
      </c>
      <c r="G11" s="112">
        <v>6280.67</v>
      </c>
      <c r="H11" s="80" t="s">
        <v>208</v>
      </c>
      <c r="I11" s="80" t="s">
        <v>209</v>
      </c>
      <c r="J11" s="81">
        <v>6829.87</v>
      </c>
    </row>
    <row r="12" spans="1:10" s="84" customFormat="1" ht="36">
      <c r="A12" s="78">
        <v>4</v>
      </c>
      <c r="B12" s="109" t="s">
        <v>82</v>
      </c>
      <c r="C12" s="47">
        <v>1445</v>
      </c>
      <c r="D12" s="47">
        <v>1066</v>
      </c>
      <c r="E12" s="79">
        <f t="shared" si="0"/>
        <v>379</v>
      </c>
      <c r="F12" s="111">
        <v>218</v>
      </c>
      <c r="G12" s="112">
        <v>4165.39</v>
      </c>
      <c r="H12" s="82" t="s">
        <v>156</v>
      </c>
      <c r="I12" s="82" t="s">
        <v>157</v>
      </c>
      <c r="J12" s="83">
        <v>4186.43</v>
      </c>
    </row>
    <row r="13" spans="1:10" s="84" customFormat="1" ht="18">
      <c r="A13" s="78">
        <v>5</v>
      </c>
      <c r="B13" s="109" t="s">
        <v>44</v>
      </c>
      <c r="C13" s="47">
        <v>1145</v>
      </c>
      <c r="D13" s="47">
        <v>540</v>
      </c>
      <c r="E13" s="79">
        <f t="shared" si="0"/>
        <v>605</v>
      </c>
      <c r="F13" s="111">
        <v>134</v>
      </c>
      <c r="G13" s="112">
        <v>5154.72</v>
      </c>
      <c r="H13" s="82" t="s">
        <v>146</v>
      </c>
      <c r="I13" s="82" t="s">
        <v>147</v>
      </c>
      <c r="J13" s="83">
        <v>5146.56</v>
      </c>
    </row>
    <row r="14" spans="1:10" s="84" customFormat="1" ht="18">
      <c r="A14" s="78">
        <v>6</v>
      </c>
      <c r="B14" s="109" t="s">
        <v>66</v>
      </c>
      <c r="C14" s="47">
        <v>900</v>
      </c>
      <c r="D14" s="47">
        <v>190</v>
      </c>
      <c r="E14" s="79">
        <f t="shared" si="0"/>
        <v>710</v>
      </c>
      <c r="F14" s="111">
        <v>13</v>
      </c>
      <c r="G14" s="113">
        <v>5050</v>
      </c>
      <c r="H14" s="82" t="s">
        <v>168</v>
      </c>
      <c r="I14" s="82" t="s">
        <v>169</v>
      </c>
      <c r="J14" s="83">
        <v>5324.42</v>
      </c>
    </row>
    <row r="15" spans="1:10" s="84" customFormat="1" ht="18">
      <c r="A15" s="78">
        <v>7</v>
      </c>
      <c r="B15" s="109" t="s">
        <v>101</v>
      </c>
      <c r="C15" s="47">
        <v>863</v>
      </c>
      <c r="D15" s="47">
        <v>433</v>
      </c>
      <c r="E15" s="79">
        <f t="shared" si="0"/>
        <v>430</v>
      </c>
      <c r="F15" s="111">
        <v>441</v>
      </c>
      <c r="G15" s="113">
        <v>7808.62</v>
      </c>
      <c r="H15" s="82" t="s">
        <v>180</v>
      </c>
      <c r="I15" s="82" t="s">
        <v>139</v>
      </c>
      <c r="J15" s="83">
        <v>3957.41</v>
      </c>
    </row>
    <row r="16" spans="1:10" s="84" customFormat="1" ht="18">
      <c r="A16" s="78">
        <v>8</v>
      </c>
      <c r="B16" s="109" t="s">
        <v>104</v>
      </c>
      <c r="C16" s="47">
        <v>829</v>
      </c>
      <c r="D16" s="47">
        <v>501</v>
      </c>
      <c r="E16" s="79">
        <f t="shared" si="0"/>
        <v>328</v>
      </c>
      <c r="F16" s="111">
        <v>71</v>
      </c>
      <c r="G16" s="112">
        <v>4857.13</v>
      </c>
      <c r="H16" s="82" t="s">
        <v>128</v>
      </c>
      <c r="I16" s="82" t="s">
        <v>129</v>
      </c>
      <c r="J16" s="83">
        <v>5043.59</v>
      </c>
    </row>
    <row r="17" spans="1:10" s="84" customFormat="1" ht="18">
      <c r="A17" s="78">
        <v>9</v>
      </c>
      <c r="B17" s="109" t="s">
        <v>46</v>
      </c>
      <c r="C17" s="47">
        <v>748</v>
      </c>
      <c r="D17" s="47">
        <v>451</v>
      </c>
      <c r="E17" s="79">
        <f t="shared" si="0"/>
        <v>297</v>
      </c>
      <c r="F17" s="111">
        <v>142</v>
      </c>
      <c r="G17" s="112">
        <v>4403.15</v>
      </c>
      <c r="H17" s="82" t="s">
        <v>140</v>
      </c>
      <c r="I17" s="82" t="s">
        <v>141</v>
      </c>
      <c r="J17" s="83">
        <v>5104.84</v>
      </c>
    </row>
    <row r="18" spans="1:10" s="84" customFormat="1" ht="36">
      <c r="A18" s="78">
        <v>10</v>
      </c>
      <c r="B18" s="109" t="s">
        <v>84</v>
      </c>
      <c r="C18" s="47">
        <v>747</v>
      </c>
      <c r="D18" s="47">
        <v>791</v>
      </c>
      <c r="E18" s="79">
        <f t="shared" si="0"/>
        <v>-44</v>
      </c>
      <c r="F18" s="111">
        <v>46</v>
      </c>
      <c r="G18" s="112">
        <v>4660.94</v>
      </c>
      <c r="H18" s="82" t="s">
        <v>177</v>
      </c>
      <c r="I18" s="82" t="s">
        <v>141</v>
      </c>
      <c r="J18" s="83">
        <v>5716</v>
      </c>
    </row>
    <row r="19" spans="1:10" s="84" customFormat="1" ht="18">
      <c r="A19" s="78">
        <v>11</v>
      </c>
      <c r="B19" s="109" t="s">
        <v>45</v>
      </c>
      <c r="C19" s="47">
        <v>718</v>
      </c>
      <c r="D19" s="47">
        <v>440</v>
      </c>
      <c r="E19" s="79">
        <f t="shared" si="0"/>
        <v>278</v>
      </c>
      <c r="F19" s="111">
        <v>130</v>
      </c>
      <c r="G19" s="112">
        <v>4009.11</v>
      </c>
      <c r="H19" s="80" t="s">
        <v>200</v>
      </c>
      <c r="I19" s="80" t="s">
        <v>201</v>
      </c>
      <c r="J19" s="81">
        <v>5887.69</v>
      </c>
    </row>
    <row r="20" spans="1:10" s="84" customFormat="1" ht="18">
      <c r="A20" s="78">
        <v>12</v>
      </c>
      <c r="B20" s="109" t="s">
        <v>47</v>
      </c>
      <c r="C20" s="47">
        <v>717</v>
      </c>
      <c r="D20" s="47">
        <v>778</v>
      </c>
      <c r="E20" s="79">
        <f t="shared" si="0"/>
        <v>-61</v>
      </c>
      <c r="F20" s="111">
        <v>73</v>
      </c>
      <c r="G20" s="112">
        <v>5079.53</v>
      </c>
      <c r="H20" s="82" t="s">
        <v>152</v>
      </c>
      <c r="I20" s="82" t="s">
        <v>153</v>
      </c>
      <c r="J20" s="83">
        <v>3735.86</v>
      </c>
    </row>
    <row r="21" spans="1:10" s="84" customFormat="1" ht="36">
      <c r="A21" s="78">
        <v>13</v>
      </c>
      <c r="B21" s="109" t="s">
        <v>48</v>
      </c>
      <c r="C21" s="47">
        <v>615</v>
      </c>
      <c r="D21" s="47">
        <v>314</v>
      </c>
      <c r="E21" s="79">
        <f t="shared" si="0"/>
        <v>301</v>
      </c>
      <c r="F21" s="111">
        <v>132</v>
      </c>
      <c r="G21" s="112">
        <v>4040.71</v>
      </c>
      <c r="H21" s="82" t="s">
        <v>181</v>
      </c>
      <c r="I21" s="82" t="s">
        <v>182</v>
      </c>
      <c r="J21" s="83">
        <v>5078.13</v>
      </c>
    </row>
    <row r="22" spans="1:10" s="84" customFormat="1" ht="18">
      <c r="A22" s="78">
        <v>14</v>
      </c>
      <c r="B22" s="109" t="s">
        <v>50</v>
      </c>
      <c r="C22" s="47">
        <v>520</v>
      </c>
      <c r="D22" s="47">
        <v>133</v>
      </c>
      <c r="E22" s="79">
        <f t="shared" si="0"/>
        <v>387</v>
      </c>
      <c r="F22" s="111">
        <v>111</v>
      </c>
      <c r="G22" s="112">
        <v>6026.62</v>
      </c>
      <c r="H22" s="82" t="s">
        <v>171</v>
      </c>
      <c r="I22" s="82" t="s">
        <v>172</v>
      </c>
      <c r="J22" s="83">
        <v>5592.28</v>
      </c>
    </row>
    <row r="23" spans="1:10" s="84" customFormat="1" ht="18">
      <c r="A23" s="78">
        <v>15</v>
      </c>
      <c r="B23" s="109" t="s">
        <v>60</v>
      </c>
      <c r="C23" s="47">
        <v>479</v>
      </c>
      <c r="D23" s="47">
        <v>138</v>
      </c>
      <c r="E23" s="79">
        <f t="shared" si="0"/>
        <v>341</v>
      </c>
      <c r="F23" s="47">
        <v>127</v>
      </c>
      <c r="G23" s="112">
        <v>3965.98</v>
      </c>
      <c r="H23" s="82" t="s">
        <v>121</v>
      </c>
      <c r="I23" s="82" t="s">
        <v>172</v>
      </c>
      <c r="J23" s="83">
        <v>7761.39</v>
      </c>
    </row>
    <row r="24" spans="1:10" s="84" customFormat="1" ht="18">
      <c r="A24" s="78">
        <v>16</v>
      </c>
      <c r="B24" s="109" t="s">
        <v>86</v>
      </c>
      <c r="C24" s="47">
        <v>457</v>
      </c>
      <c r="D24" s="47">
        <v>628</v>
      </c>
      <c r="E24" s="79">
        <f t="shared" si="0"/>
        <v>-171</v>
      </c>
      <c r="F24" s="111">
        <v>29</v>
      </c>
      <c r="G24" s="112">
        <v>5765.31</v>
      </c>
      <c r="H24" s="82" t="s">
        <v>122</v>
      </c>
      <c r="I24" s="82" t="s">
        <v>159</v>
      </c>
      <c r="J24" s="83">
        <v>7358</v>
      </c>
    </row>
    <row r="25" spans="1:10" s="84" customFormat="1" ht="18">
      <c r="A25" s="78">
        <v>17</v>
      </c>
      <c r="B25" s="109" t="s">
        <v>49</v>
      </c>
      <c r="C25" s="47">
        <v>452</v>
      </c>
      <c r="D25" s="47">
        <v>124</v>
      </c>
      <c r="E25" s="79">
        <f t="shared" si="0"/>
        <v>328</v>
      </c>
      <c r="F25" s="111">
        <v>90</v>
      </c>
      <c r="G25" s="112">
        <v>5522.37</v>
      </c>
      <c r="H25" s="82" t="s">
        <v>158</v>
      </c>
      <c r="I25" s="82" t="s">
        <v>159</v>
      </c>
      <c r="J25" s="83">
        <v>4631.2</v>
      </c>
    </row>
    <row r="26" spans="1:10" s="84" customFormat="1" ht="18">
      <c r="A26" s="78">
        <v>18</v>
      </c>
      <c r="B26" s="109" t="s">
        <v>51</v>
      </c>
      <c r="C26" s="47">
        <v>437</v>
      </c>
      <c r="D26" s="47">
        <v>280</v>
      </c>
      <c r="E26" s="79">
        <f t="shared" si="0"/>
        <v>157</v>
      </c>
      <c r="F26" s="111">
        <v>13</v>
      </c>
      <c r="G26" s="113">
        <v>3817.85</v>
      </c>
      <c r="H26" s="80" t="s">
        <v>189</v>
      </c>
      <c r="I26" s="80" t="s">
        <v>190</v>
      </c>
      <c r="J26" s="81">
        <v>5856.81</v>
      </c>
    </row>
    <row r="27" spans="1:10" s="84" customFormat="1" ht="18">
      <c r="A27" s="78">
        <v>19</v>
      </c>
      <c r="B27" s="109" t="s">
        <v>58</v>
      </c>
      <c r="C27" s="47">
        <v>431</v>
      </c>
      <c r="D27" s="47">
        <v>185</v>
      </c>
      <c r="E27" s="79">
        <f t="shared" si="0"/>
        <v>246</v>
      </c>
      <c r="F27" s="111">
        <v>149</v>
      </c>
      <c r="G27" s="112">
        <v>5238.36</v>
      </c>
      <c r="H27" s="80" t="s">
        <v>206</v>
      </c>
      <c r="I27" s="80" t="s">
        <v>207</v>
      </c>
      <c r="J27" s="81">
        <v>4666.67</v>
      </c>
    </row>
    <row r="28" spans="1:10" s="84" customFormat="1" ht="18">
      <c r="A28" s="78">
        <v>20</v>
      </c>
      <c r="B28" s="109" t="s">
        <v>74</v>
      </c>
      <c r="C28" s="47">
        <v>399</v>
      </c>
      <c r="D28" s="47">
        <v>345</v>
      </c>
      <c r="E28" s="79">
        <f t="shared" si="0"/>
        <v>54</v>
      </c>
      <c r="F28" s="111">
        <v>19</v>
      </c>
      <c r="G28" s="113">
        <v>3947.58</v>
      </c>
      <c r="H28" s="82" t="s">
        <v>161</v>
      </c>
      <c r="I28" s="82" t="s">
        <v>162</v>
      </c>
      <c r="J28" s="83">
        <v>4474.8</v>
      </c>
    </row>
    <row r="29" spans="1:10" s="84" customFormat="1" ht="18">
      <c r="A29" s="78">
        <v>21</v>
      </c>
      <c r="B29" s="109" t="s">
        <v>54</v>
      </c>
      <c r="C29" s="47">
        <v>390</v>
      </c>
      <c r="D29" s="47">
        <v>95</v>
      </c>
      <c r="E29" s="79">
        <f t="shared" si="0"/>
        <v>295</v>
      </c>
      <c r="F29" s="111">
        <v>114</v>
      </c>
      <c r="G29" s="112">
        <v>3833.43</v>
      </c>
      <c r="H29" s="82" t="s">
        <v>150</v>
      </c>
      <c r="I29" s="82" t="s">
        <v>151</v>
      </c>
      <c r="J29" s="83">
        <v>3977.41</v>
      </c>
    </row>
    <row r="30" spans="1:10" s="84" customFormat="1" ht="18">
      <c r="A30" s="78">
        <v>22</v>
      </c>
      <c r="B30" s="109" t="s">
        <v>55</v>
      </c>
      <c r="C30" s="47">
        <v>388</v>
      </c>
      <c r="D30" s="47">
        <v>98</v>
      </c>
      <c r="E30" s="79">
        <f t="shared" si="0"/>
        <v>290</v>
      </c>
      <c r="F30" s="111">
        <v>19</v>
      </c>
      <c r="G30" s="112">
        <v>5384.53</v>
      </c>
      <c r="H30" s="82" t="s">
        <v>187</v>
      </c>
      <c r="I30" s="82" t="s">
        <v>188</v>
      </c>
      <c r="J30" s="83">
        <v>5882.64</v>
      </c>
    </row>
    <row r="31" spans="1:10" s="84" customFormat="1" ht="36">
      <c r="A31" s="78">
        <v>23</v>
      </c>
      <c r="B31" s="109" t="s">
        <v>99</v>
      </c>
      <c r="C31" s="47">
        <v>350</v>
      </c>
      <c r="D31" s="47">
        <v>82</v>
      </c>
      <c r="E31" s="79">
        <f t="shared" si="0"/>
        <v>268</v>
      </c>
      <c r="F31" s="111">
        <v>35</v>
      </c>
      <c r="G31" s="113">
        <v>5549.77</v>
      </c>
      <c r="H31" s="82" t="s">
        <v>138</v>
      </c>
      <c r="I31" s="82" t="s">
        <v>139</v>
      </c>
      <c r="J31" s="83">
        <v>4122.92</v>
      </c>
    </row>
    <row r="32" spans="1:10" s="84" customFormat="1" ht="36">
      <c r="A32" s="78">
        <v>24</v>
      </c>
      <c r="B32" s="109" t="s">
        <v>115</v>
      </c>
      <c r="C32" s="47">
        <v>343</v>
      </c>
      <c r="D32" s="47">
        <v>16</v>
      </c>
      <c r="E32" s="79">
        <f t="shared" si="0"/>
        <v>327</v>
      </c>
      <c r="F32" s="111">
        <v>141</v>
      </c>
      <c r="G32" s="112">
        <v>7000</v>
      </c>
      <c r="H32" s="82" t="s">
        <v>179</v>
      </c>
      <c r="I32" s="82" t="s">
        <v>149</v>
      </c>
      <c r="J32" s="83">
        <v>3826.03</v>
      </c>
    </row>
    <row r="33" spans="1:10" s="84" customFormat="1" ht="18">
      <c r="A33" s="78">
        <v>25</v>
      </c>
      <c r="B33" s="109" t="s">
        <v>65</v>
      </c>
      <c r="C33" s="47">
        <v>319</v>
      </c>
      <c r="D33" s="47">
        <v>148</v>
      </c>
      <c r="E33" s="79">
        <f t="shared" si="0"/>
        <v>171</v>
      </c>
      <c r="F33" s="111">
        <v>67</v>
      </c>
      <c r="G33" s="113">
        <v>6266.22</v>
      </c>
      <c r="H33" s="80" t="s">
        <v>191</v>
      </c>
      <c r="I33" s="80" t="s">
        <v>192</v>
      </c>
      <c r="J33" s="81">
        <v>3948.99</v>
      </c>
    </row>
    <row r="34" spans="1:10" s="84" customFormat="1" ht="18">
      <c r="A34" s="78">
        <v>26</v>
      </c>
      <c r="B34" s="110" t="s">
        <v>61</v>
      </c>
      <c r="C34" s="75">
        <v>309</v>
      </c>
      <c r="D34" s="47">
        <v>314</v>
      </c>
      <c r="E34" s="79">
        <f t="shared" si="0"/>
        <v>-5</v>
      </c>
      <c r="F34" s="111">
        <v>23</v>
      </c>
      <c r="G34" s="113">
        <v>4381.83</v>
      </c>
      <c r="H34" s="82" t="s">
        <v>173</v>
      </c>
      <c r="I34" s="82" t="s">
        <v>174</v>
      </c>
      <c r="J34" s="83">
        <v>4827.43</v>
      </c>
    </row>
    <row r="35" spans="1:10" s="84" customFormat="1" ht="18">
      <c r="A35" s="78">
        <v>27</v>
      </c>
      <c r="B35" s="109" t="s">
        <v>64</v>
      </c>
      <c r="C35" s="47">
        <v>290</v>
      </c>
      <c r="D35" s="47">
        <v>176</v>
      </c>
      <c r="E35" s="79">
        <f t="shared" si="0"/>
        <v>114</v>
      </c>
      <c r="F35" s="111">
        <v>55</v>
      </c>
      <c r="G35" s="112">
        <v>4225.36</v>
      </c>
      <c r="H35" s="82" t="s">
        <v>183</v>
      </c>
      <c r="I35" s="82" t="s">
        <v>184</v>
      </c>
      <c r="J35" s="83">
        <v>5120.54</v>
      </c>
    </row>
    <row r="36" spans="1:10" s="84" customFormat="1" ht="18">
      <c r="A36" s="78">
        <v>28</v>
      </c>
      <c r="B36" s="109" t="s">
        <v>111</v>
      </c>
      <c r="C36" s="47">
        <v>281</v>
      </c>
      <c r="D36" s="47">
        <v>16</v>
      </c>
      <c r="E36" s="79">
        <f t="shared" si="0"/>
        <v>265</v>
      </c>
      <c r="F36" s="111">
        <v>9</v>
      </c>
      <c r="G36" s="113">
        <v>6341.55</v>
      </c>
      <c r="H36" s="82" t="s">
        <v>175</v>
      </c>
      <c r="I36" s="82" t="s">
        <v>176</v>
      </c>
      <c r="J36" s="83">
        <v>4396.13</v>
      </c>
    </row>
    <row r="37" spans="1:10" s="84" customFormat="1" ht="18">
      <c r="A37" s="78">
        <v>29</v>
      </c>
      <c r="B37" s="109" t="s">
        <v>107</v>
      </c>
      <c r="C37" s="47">
        <v>276</v>
      </c>
      <c r="D37" s="47">
        <v>72</v>
      </c>
      <c r="E37" s="79">
        <f t="shared" si="0"/>
        <v>204</v>
      </c>
      <c r="F37" s="111">
        <v>76</v>
      </c>
      <c r="G37" s="112">
        <v>6356.85</v>
      </c>
      <c r="H37" s="82" t="s">
        <v>178</v>
      </c>
      <c r="I37" s="82" t="s">
        <v>149</v>
      </c>
      <c r="J37" s="83">
        <v>3779.44</v>
      </c>
    </row>
    <row r="38" spans="1:10" s="84" customFormat="1" ht="18">
      <c r="A38" s="78">
        <v>30</v>
      </c>
      <c r="B38" s="109" t="s">
        <v>118</v>
      </c>
      <c r="C38" s="47">
        <v>253</v>
      </c>
      <c r="D38" s="47">
        <v>2</v>
      </c>
      <c r="E38" s="79">
        <f t="shared" si="0"/>
        <v>251</v>
      </c>
      <c r="F38" s="111">
        <v>123</v>
      </c>
      <c r="G38" s="113">
        <v>5082</v>
      </c>
      <c r="H38" s="80" t="s">
        <v>204</v>
      </c>
      <c r="I38" s="80" t="s">
        <v>205</v>
      </c>
      <c r="J38" s="81">
        <v>3776.38</v>
      </c>
    </row>
    <row r="39" spans="1:10" s="84" customFormat="1" ht="18">
      <c r="A39" s="78">
        <v>31</v>
      </c>
      <c r="B39" s="109" t="s">
        <v>235</v>
      </c>
      <c r="C39" s="47">
        <v>251</v>
      </c>
      <c r="D39" s="47">
        <v>192</v>
      </c>
      <c r="E39" s="79">
        <f t="shared" si="0"/>
        <v>59</v>
      </c>
      <c r="F39" s="111">
        <v>1</v>
      </c>
      <c r="G39" s="112">
        <v>3723</v>
      </c>
      <c r="H39" s="82" t="s">
        <v>136</v>
      </c>
      <c r="I39" s="82" t="s">
        <v>137</v>
      </c>
      <c r="J39" s="83">
        <v>6972.87</v>
      </c>
    </row>
    <row r="40" spans="1:10" s="84" customFormat="1" ht="54">
      <c r="A40" s="78">
        <v>32</v>
      </c>
      <c r="B40" s="109" t="s">
        <v>56</v>
      </c>
      <c r="C40" s="47">
        <v>247</v>
      </c>
      <c r="D40" s="47">
        <v>45</v>
      </c>
      <c r="E40" s="79">
        <f t="shared" si="0"/>
        <v>202</v>
      </c>
      <c r="F40" s="111">
        <v>72</v>
      </c>
      <c r="G40" s="112">
        <v>5763.19</v>
      </c>
      <c r="H40" s="82" t="s">
        <v>163</v>
      </c>
      <c r="I40" s="82" t="s">
        <v>164</v>
      </c>
      <c r="J40" s="83">
        <v>5643.62</v>
      </c>
    </row>
    <row r="41" spans="1:10" s="84" customFormat="1" ht="18">
      <c r="A41" s="78">
        <v>33</v>
      </c>
      <c r="B41" s="109" t="s">
        <v>69</v>
      </c>
      <c r="C41" s="47">
        <v>243</v>
      </c>
      <c r="D41" s="47">
        <v>38</v>
      </c>
      <c r="E41" s="79">
        <f aca="true" t="shared" si="1" ref="E41:E58">C41-D41</f>
        <v>205</v>
      </c>
      <c r="F41" s="111">
        <v>48</v>
      </c>
      <c r="G41" s="112">
        <v>4322</v>
      </c>
      <c r="H41" s="82" t="s">
        <v>130</v>
      </c>
      <c r="I41" s="82" t="s">
        <v>131</v>
      </c>
      <c r="J41" s="83">
        <v>7013.82</v>
      </c>
    </row>
    <row r="42" spans="1:10" s="84" customFormat="1" ht="18">
      <c r="A42" s="78">
        <v>34</v>
      </c>
      <c r="B42" s="109" t="s">
        <v>85</v>
      </c>
      <c r="C42" s="47">
        <v>241</v>
      </c>
      <c r="D42" s="47">
        <v>94</v>
      </c>
      <c r="E42" s="79">
        <f t="shared" si="1"/>
        <v>147</v>
      </c>
      <c r="F42" s="111">
        <v>30</v>
      </c>
      <c r="G42" s="112">
        <v>6176.1</v>
      </c>
      <c r="H42" s="80" t="s">
        <v>198</v>
      </c>
      <c r="I42" s="80" t="s">
        <v>199</v>
      </c>
      <c r="J42" s="81">
        <v>4324</v>
      </c>
    </row>
    <row r="43" spans="1:10" s="84" customFormat="1" ht="18">
      <c r="A43" s="78">
        <v>35</v>
      </c>
      <c r="B43" s="109" t="s">
        <v>98</v>
      </c>
      <c r="C43" s="47">
        <v>236</v>
      </c>
      <c r="D43" s="47">
        <v>106</v>
      </c>
      <c r="E43" s="79">
        <f t="shared" si="1"/>
        <v>130</v>
      </c>
      <c r="F43" s="111">
        <v>92</v>
      </c>
      <c r="G43" s="112">
        <v>4672.34</v>
      </c>
      <c r="H43" s="82" t="s">
        <v>185</v>
      </c>
      <c r="I43" s="82" t="s">
        <v>186</v>
      </c>
      <c r="J43" s="83">
        <v>4072.13</v>
      </c>
    </row>
    <row r="44" spans="1:10" s="84" customFormat="1" ht="72">
      <c r="A44" s="78">
        <v>36</v>
      </c>
      <c r="B44" s="109" t="s">
        <v>108</v>
      </c>
      <c r="C44" s="47">
        <v>231</v>
      </c>
      <c r="D44" s="47">
        <v>171</v>
      </c>
      <c r="E44" s="79">
        <f t="shared" si="1"/>
        <v>60</v>
      </c>
      <c r="F44" s="111">
        <v>37</v>
      </c>
      <c r="G44" s="113">
        <v>3799.16</v>
      </c>
      <c r="H44" s="80" t="s">
        <v>212</v>
      </c>
      <c r="I44" s="80" t="s">
        <v>213</v>
      </c>
      <c r="J44" s="81">
        <v>9000</v>
      </c>
    </row>
    <row r="45" spans="1:10" s="84" customFormat="1" ht="18">
      <c r="A45" s="78">
        <v>37</v>
      </c>
      <c r="B45" s="109" t="s">
        <v>57</v>
      </c>
      <c r="C45" s="47">
        <v>227</v>
      </c>
      <c r="D45" s="47">
        <v>148</v>
      </c>
      <c r="E45" s="79">
        <f t="shared" si="1"/>
        <v>79</v>
      </c>
      <c r="F45" s="111">
        <v>27</v>
      </c>
      <c r="G45" s="113">
        <v>4684</v>
      </c>
      <c r="H45" s="80" t="s">
        <v>210</v>
      </c>
      <c r="I45" s="80" t="s">
        <v>211</v>
      </c>
      <c r="J45" s="81">
        <v>5533.33</v>
      </c>
    </row>
    <row r="46" spans="1:10" s="84" customFormat="1" ht="18">
      <c r="A46" s="78">
        <v>38</v>
      </c>
      <c r="B46" s="109" t="s">
        <v>59</v>
      </c>
      <c r="C46" s="47">
        <v>223</v>
      </c>
      <c r="D46" s="47">
        <v>127</v>
      </c>
      <c r="E46" s="79">
        <f t="shared" si="1"/>
        <v>96</v>
      </c>
      <c r="F46" s="111">
        <v>34</v>
      </c>
      <c r="G46" s="112">
        <v>4208.15</v>
      </c>
      <c r="H46" s="82" t="s">
        <v>134</v>
      </c>
      <c r="I46" s="82" t="s">
        <v>135</v>
      </c>
      <c r="J46" s="83">
        <v>3855.08</v>
      </c>
    </row>
    <row r="47" spans="1:10" s="84" customFormat="1" ht="18">
      <c r="A47" s="78">
        <v>39</v>
      </c>
      <c r="B47" s="109" t="s">
        <v>75</v>
      </c>
      <c r="C47" s="47">
        <v>220</v>
      </c>
      <c r="D47" s="47">
        <v>270</v>
      </c>
      <c r="E47" s="79">
        <f t="shared" si="1"/>
        <v>-50</v>
      </c>
      <c r="F47" s="111">
        <v>57</v>
      </c>
      <c r="G47" s="112">
        <v>5917.41</v>
      </c>
      <c r="H47" s="82" t="s">
        <v>154</v>
      </c>
      <c r="I47" s="82" t="s">
        <v>155</v>
      </c>
      <c r="J47" s="83">
        <v>3832.3</v>
      </c>
    </row>
    <row r="48" spans="1:10" s="84" customFormat="1" ht="18">
      <c r="A48" s="78">
        <v>40</v>
      </c>
      <c r="B48" s="109" t="s">
        <v>100</v>
      </c>
      <c r="C48" s="47">
        <v>220</v>
      </c>
      <c r="D48" s="47">
        <v>114</v>
      </c>
      <c r="E48" s="79">
        <f t="shared" si="1"/>
        <v>106</v>
      </c>
      <c r="F48" s="111">
        <v>42</v>
      </c>
      <c r="G48" s="112">
        <v>4274.36</v>
      </c>
      <c r="H48" s="82" t="s">
        <v>167</v>
      </c>
      <c r="I48" s="82" t="s">
        <v>151</v>
      </c>
      <c r="J48" s="83">
        <v>4110.06</v>
      </c>
    </row>
    <row r="49" spans="1:10" s="84" customFormat="1" ht="36">
      <c r="A49" s="78">
        <v>41</v>
      </c>
      <c r="B49" s="109" t="s">
        <v>109</v>
      </c>
      <c r="C49" s="47">
        <v>219</v>
      </c>
      <c r="D49" s="47">
        <v>83</v>
      </c>
      <c r="E49" s="79">
        <f t="shared" si="1"/>
        <v>136</v>
      </c>
      <c r="F49" s="111">
        <v>70</v>
      </c>
      <c r="G49" s="112">
        <v>5846.68</v>
      </c>
      <c r="H49" s="80" t="s">
        <v>195</v>
      </c>
      <c r="I49" s="80" t="s">
        <v>196</v>
      </c>
      <c r="J49" s="81">
        <v>3757.65</v>
      </c>
    </row>
    <row r="50" spans="1:10" s="84" customFormat="1" ht="18">
      <c r="A50" s="78">
        <v>42</v>
      </c>
      <c r="B50" s="109" t="s">
        <v>63</v>
      </c>
      <c r="C50" s="47">
        <v>217</v>
      </c>
      <c r="D50" s="47">
        <v>59</v>
      </c>
      <c r="E50" s="79">
        <f t="shared" si="1"/>
        <v>158</v>
      </c>
      <c r="F50" s="111">
        <v>69</v>
      </c>
      <c r="G50" s="112">
        <v>4218.14</v>
      </c>
      <c r="H50" s="82" t="s">
        <v>144</v>
      </c>
      <c r="I50" s="82" t="s">
        <v>145</v>
      </c>
      <c r="J50" s="83">
        <v>4258.76</v>
      </c>
    </row>
    <row r="51" spans="1:10" s="84" customFormat="1" ht="18">
      <c r="A51" s="78">
        <v>43</v>
      </c>
      <c r="B51" s="109" t="s">
        <v>110</v>
      </c>
      <c r="C51" s="47">
        <v>215</v>
      </c>
      <c r="D51" s="47">
        <v>99</v>
      </c>
      <c r="E51" s="79">
        <f t="shared" si="1"/>
        <v>116</v>
      </c>
      <c r="F51" s="111">
        <v>45</v>
      </c>
      <c r="G51" s="112">
        <v>4817.54</v>
      </c>
      <c r="H51" s="82" t="s">
        <v>142</v>
      </c>
      <c r="I51" s="82" t="s">
        <v>143</v>
      </c>
      <c r="J51" s="83">
        <v>5000</v>
      </c>
    </row>
    <row r="52" spans="1:10" s="84" customFormat="1" ht="18">
      <c r="A52" s="78">
        <v>44</v>
      </c>
      <c r="B52" s="109" t="s">
        <v>52</v>
      </c>
      <c r="C52" s="47">
        <v>209</v>
      </c>
      <c r="D52" s="47">
        <v>438</v>
      </c>
      <c r="E52" s="79">
        <f t="shared" si="1"/>
        <v>-229</v>
      </c>
      <c r="F52" s="111">
        <v>10</v>
      </c>
      <c r="G52" s="112">
        <v>4153.7</v>
      </c>
      <c r="H52" s="80" t="s">
        <v>197</v>
      </c>
      <c r="I52" s="80" t="s">
        <v>149</v>
      </c>
      <c r="J52" s="81">
        <v>4005.7</v>
      </c>
    </row>
    <row r="53" spans="1:10" s="84" customFormat="1" ht="18">
      <c r="A53" s="78">
        <v>45</v>
      </c>
      <c r="B53" s="109" t="s">
        <v>249</v>
      </c>
      <c r="C53" s="47">
        <v>208</v>
      </c>
      <c r="D53" s="47">
        <v>105</v>
      </c>
      <c r="E53" s="79">
        <f t="shared" si="1"/>
        <v>103</v>
      </c>
      <c r="F53" s="111">
        <v>35</v>
      </c>
      <c r="G53" s="112">
        <v>7494.86</v>
      </c>
      <c r="H53" s="82" t="s">
        <v>148</v>
      </c>
      <c r="I53" s="82" t="s">
        <v>149</v>
      </c>
      <c r="J53" s="83">
        <v>3834.43</v>
      </c>
    </row>
    <row r="54" spans="1:10" s="84" customFormat="1" ht="18">
      <c r="A54" s="78">
        <v>46</v>
      </c>
      <c r="B54" s="109" t="s">
        <v>284</v>
      </c>
      <c r="C54" s="47">
        <v>200</v>
      </c>
      <c r="D54" s="47">
        <v>81</v>
      </c>
      <c r="E54" s="79">
        <f t="shared" si="1"/>
        <v>119</v>
      </c>
      <c r="F54" s="111">
        <v>44</v>
      </c>
      <c r="G54" s="113">
        <v>3847.14</v>
      </c>
      <c r="H54" s="82" t="s">
        <v>165</v>
      </c>
      <c r="I54" s="82" t="s">
        <v>153</v>
      </c>
      <c r="J54" s="83">
        <v>4286.91</v>
      </c>
    </row>
    <row r="55" spans="1:10" s="84" customFormat="1" ht="18">
      <c r="A55" s="78">
        <v>47</v>
      </c>
      <c r="B55" s="109" t="s">
        <v>276</v>
      </c>
      <c r="C55" s="47">
        <v>186</v>
      </c>
      <c r="D55" s="47">
        <v>69</v>
      </c>
      <c r="E55" s="79">
        <f t="shared" si="1"/>
        <v>117</v>
      </c>
      <c r="F55" s="47">
        <v>29</v>
      </c>
      <c r="G55" s="112">
        <v>5841.97</v>
      </c>
      <c r="H55" s="80" t="s">
        <v>193</v>
      </c>
      <c r="I55" s="80" t="s">
        <v>194</v>
      </c>
      <c r="J55" s="81">
        <v>6214.85</v>
      </c>
    </row>
    <row r="56" spans="1:10" s="84" customFormat="1" ht="36">
      <c r="A56" s="78">
        <v>48</v>
      </c>
      <c r="B56" s="109" t="s">
        <v>106</v>
      </c>
      <c r="C56" s="47">
        <v>183</v>
      </c>
      <c r="D56" s="47">
        <v>76</v>
      </c>
      <c r="E56" s="79">
        <f t="shared" si="1"/>
        <v>107</v>
      </c>
      <c r="F56" s="111">
        <v>14</v>
      </c>
      <c r="G56" s="113">
        <v>3723.86</v>
      </c>
      <c r="H56" s="82" t="s">
        <v>166</v>
      </c>
      <c r="I56" s="82" t="s">
        <v>133</v>
      </c>
      <c r="J56" s="83">
        <v>3808.37</v>
      </c>
    </row>
    <row r="57" spans="1:10" s="84" customFormat="1" ht="36">
      <c r="A57" s="78">
        <v>49</v>
      </c>
      <c r="B57" s="109" t="s">
        <v>277</v>
      </c>
      <c r="C57" s="47">
        <v>181</v>
      </c>
      <c r="D57" s="47">
        <v>34</v>
      </c>
      <c r="E57" s="79">
        <f t="shared" si="1"/>
        <v>147</v>
      </c>
      <c r="F57" s="111">
        <v>21</v>
      </c>
      <c r="G57" s="112">
        <v>7701.57</v>
      </c>
      <c r="H57" s="82" t="s">
        <v>132</v>
      </c>
      <c r="I57" s="82" t="s">
        <v>133</v>
      </c>
      <c r="J57" s="83">
        <v>3863.58</v>
      </c>
    </row>
    <row r="58" spans="1:10" s="84" customFormat="1" ht="36">
      <c r="A58" s="78">
        <v>50</v>
      </c>
      <c r="B58" s="109" t="s">
        <v>71</v>
      </c>
      <c r="C58" s="47">
        <v>176</v>
      </c>
      <c r="D58" s="47">
        <v>90</v>
      </c>
      <c r="E58" s="79">
        <f t="shared" si="1"/>
        <v>86</v>
      </c>
      <c r="F58" s="111">
        <v>23</v>
      </c>
      <c r="G58" s="112">
        <v>4465.78</v>
      </c>
      <c r="H58" s="82" t="s">
        <v>160</v>
      </c>
      <c r="I58" s="82" t="s">
        <v>133</v>
      </c>
      <c r="J58" s="83">
        <v>4039</v>
      </c>
    </row>
    <row r="59" ht="18">
      <c r="G59" s="86"/>
    </row>
    <row r="60" ht="18">
      <c r="G60" s="86"/>
    </row>
    <row r="61" ht="18">
      <c r="G61" s="86"/>
    </row>
    <row r="62" ht="18">
      <c r="G62" s="86"/>
    </row>
    <row r="63" ht="18">
      <c r="G63" s="86"/>
    </row>
    <row r="64" ht="18">
      <c r="G64" s="86"/>
    </row>
    <row r="65" ht="18">
      <c r="G65" s="86"/>
    </row>
    <row r="66" ht="18">
      <c r="G66" s="86"/>
    </row>
    <row r="67" ht="18">
      <c r="G67" s="86"/>
    </row>
    <row r="68" ht="18">
      <c r="G68" s="86"/>
    </row>
    <row r="69" ht="18">
      <c r="G69" s="86"/>
    </row>
    <row r="70" ht="18">
      <c r="G70" s="86"/>
    </row>
    <row r="71" ht="18">
      <c r="G71" s="86"/>
    </row>
    <row r="72" ht="18">
      <c r="G72" s="86"/>
    </row>
    <row r="73" ht="18">
      <c r="G73" s="86"/>
    </row>
    <row r="74" ht="18">
      <c r="G74" s="86"/>
    </row>
    <row r="75" ht="18">
      <c r="G75" s="86"/>
    </row>
    <row r="76" ht="18">
      <c r="G76" s="86"/>
    </row>
    <row r="77" ht="18">
      <c r="G77" s="86"/>
    </row>
    <row r="78" ht="18">
      <c r="G78" s="86"/>
    </row>
    <row r="79" ht="18">
      <c r="G79" s="86"/>
    </row>
    <row r="80" ht="18">
      <c r="G80" s="86"/>
    </row>
    <row r="81" ht="18">
      <c r="G81" s="86"/>
    </row>
    <row r="82" ht="18">
      <c r="G82" s="86"/>
    </row>
    <row r="83" ht="18">
      <c r="G83" s="86"/>
    </row>
    <row r="84" ht="18">
      <c r="G84" s="86"/>
    </row>
    <row r="85" ht="18">
      <c r="G85" s="86"/>
    </row>
    <row r="86" ht="18">
      <c r="G86" s="86"/>
    </row>
    <row r="87" ht="18">
      <c r="G87" s="86"/>
    </row>
    <row r="88" ht="18">
      <c r="G88" s="86"/>
    </row>
    <row r="89" ht="18">
      <c r="G89" s="86"/>
    </row>
    <row r="90" ht="18">
      <c r="G90" s="86"/>
    </row>
    <row r="91" ht="18">
      <c r="G91" s="86"/>
    </row>
    <row r="92" ht="18">
      <c r="G92" s="86"/>
    </row>
    <row r="93" ht="18">
      <c r="G93" s="86"/>
    </row>
    <row r="94" ht="18">
      <c r="G94" s="86"/>
    </row>
    <row r="95" ht="18">
      <c r="G95" s="86"/>
    </row>
    <row r="96" ht="18">
      <c r="G96" s="86"/>
    </row>
    <row r="97" ht="18">
      <c r="G97" s="86"/>
    </row>
    <row r="98" ht="18">
      <c r="G98" s="86"/>
    </row>
    <row r="99" ht="18">
      <c r="G99" s="86"/>
    </row>
    <row r="100" ht="18">
      <c r="G100" s="86"/>
    </row>
    <row r="101" ht="18">
      <c r="G101" s="86"/>
    </row>
    <row r="102" ht="18">
      <c r="G102" s="86"/>
    </row>
    <row r="103" ht="18">
      <c r="G103" s="86"/>
    </row>
    <row r="104" ht="18">
      <c r="G104" s="86"/>
    </row>
    <row r="105" ht="18">
      <c r="G105" s="86"/>
    </row>
    <row r="106" ht="18">
      <c r="G106" s="86"/>
    </row>
    <row r="107" ht="18">
      <c r="G107" s="86"/>
    </row>
    <row r="108" ht="18">
      <c r="G108" s="86"/>
    </row>
    <row r="109" ht="18">
      <c r="G109" s="86"/>
    </row>
    <row r="110" ht="18">
      <c r="G110" s="86"/>
    </row>
    <row r="111" ht="18">
      <c r="G111" s="86"/>
    </row>
    <row r="112" ht="18">
      <c r="G112" s="86"/>
    </row>
    <row r="113" ht="18">
      <c r="G113" s="86"/>
    </row>
    <row r="114" ht="18">
      <c r="G114" s="86"/>
    </row>
    <row r="115" ht="18">
      <c r="G115" s="86"/>
    </row>
    <row r="116" ht="18">
      <c r="G116" s="86"/>
    </row>
    <row r="117" ht="18">
      <c r="G117" s="86"/>
    </row>
    <row r="118" ht="18">
      <c r="G118" s="86"/>
    </row>
    <row r="119" ht="18">
      <c r="G119" s="86"/>
    </row>
    <row r="120" ht="18">
      <c r="G120" s="86"/>
    </row>
    <row r="121" ht="18">
      <c r="G121" s="86"/>
    </row>
    <row r="122" ht="18">
      <c r="G122" s="86"/>
    </row>
    <row r="123" ht="18">
      <c r="G123" s="86"/>
    </row>
    <row r="124" ht="18">
      <c r="G124" s="86"/>
    </row>
    <row r="125" ht="18">
      <c r="G125" s="86"/>
    </row>
    <row r="126" ht="18">
      <c r="G126" s="86"/>
    </row>
    <row r="127" ht="18">
      <c r="G127" s="86"/>
    </row>
    <row r="128" ht="18">
      <c r="G128" s="86"/>
    </row>
    <row r="129" ht="18">
      <c r="G129" s="86"/>
    </row>
    <row r="130" ht="18">
      <c r="G130" s="86"/>
    </row>
    <row r="131" ht="18">
      <c r="G131" s="86"/>
    </row>
    <row r="132" ht="18">
      <c r="G132" s="86"/>
    </row>
    <row r="133" ht="18">
      <c r="G133" s="86"/>
    </row>
    <row r="134" ht="18">
      <c r="G134" s="86"/>
    </row>
    <row r="135" ht="18">
      <c r="G135" s="86"/>
    </row>
    <row r="136" ht="18">
      <c r="G136" s="86"/>
    </row>
    <row r="137" ht="18">
      <c r="G137" s="86"/>
    </row>
    <row r="138" ht="18">
      <c r="G138" s="86"/>
    </row>
    <row r="139" ht="18">
      <c r="G139" s="86"/>
    </row>
    <row r="140" ht="18">
      <c r="G140" s="86"/>
    </row>
    <row r="141" ht="18">
      <c r="G141" s="86"/>
    </row>
    <row r="142" ht="18">
      <c r="G142" s="86"/>
    </row>
    <row r="143" ht="18">
      <c r="G143" s="86"/>
    </row>
    <row r="144" ht="18">
      <c r="G144" s="86"/>
    </row>
    <row r="145" ht="18">
      <c r="G145" s="86"/>
    </row>
    <row r="146" ht="18">
      <c r="G146" s="86"/>
    </row>
    <row r="147" ht="18">
      <c r="G147" s="86"/>
    </row>
    <row r="148" ht="18">
      <c r="G148" s="86"/>
    </row>
    <row r="149" ht="18">
      <c r="G149" s="86"/>
    </row>
    <row r="150" ht="18">
      <c r="G150" s="86"/>
    </row>
    <row r="151" ht="18">
      <c r="G151" s="86"/>
    </row>
  </sheetData>
  <sheetProtection/>
  <mergeCells count="11">
    <mergeCell ref="B1:G1"/>
    <mergeCell ref="E5:E7"/>
    <mergeCell ref="F5:G5"/>
    <mergeCell ref="F6:F7"/>
    <mergeCell ref="G6:G7"/>
    <mergeCell ref="B2:G2"/>
    <mergeCell ref="B3:G3"/>
    <mergeCell ref="A5:A7"/>
    <mergeCell ref="B5:B7"/>
    <mergeCell ref="C5:C7"/>
    <mergeCell ref="D5:D7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view="pageBreakPreview" zoomScale="75" zoomScaleNormal="89" zoomScaleSheetLayoutView="75" workbookViewId="0" topLeftCell="A1">
      <selection activeCell="A5" sqref="A5:A7"/>
    </sheetView>
  </sheetViews>
  <sheetFormatPr defaultColWidth="8.8515625" defaultRowHeight="15"/>
  <cols>
    <col min="1" max="1" width="38.140625" style="46" customWidth="1"/>
    <col min="2" max="2" width="11.140625" style="46" customWidth="1"/>
    <col min="3" max="3" width="13.00390625" style="88" customWidth="1"/>
    <col min="4" max="4" width="12.8515625" style="88" customWidth="1"/>
    <col min="5" max="5" width="15.140625" style="88" customWidth="1"/>
    <col min="6" max="6" width="17.421875" style="88" customWidth="1"/>
    <col min="7" max="16384" width="8.8515625" style="46" customWidth="1"/>
  </cols>
  <sheetData>
    <row r="1" spans="1:6" ht="17.25">
      <c r="A1" s="136" t="s">
        <v>222</v>
      </c>
      <c r="B1" s="136"/>
      <c r="C1" s="136"/>
      <c r="D1" s="136"/>
      <c r="E1" s="136"/>
      <c r="F1" s="136"/>
    </row>
    <row r="2" spans="1:6" ht="17.25">
      <c r="A2" s="136" t="s">
        <v>307</v>
      </c>
      <c r="B2" s="136"/>
      <c r="C2" s="136"/>
      <c r="D2" s="136"/>
      <c r="E2" s="136"/>
      <c r="F2" s="136"/>
    </row>
    <row r="3" spans="1:6" ht="17.25">
      <c r="A3" s="143" t="s">
        <v>72</v>
      </c>
      <c r="B3" s="143"/>
      <c r="C3" s="143"/>
      <c r="D3" s="143"/>
      <c r="E3" s="143"/>
      <c r="F3" s="143"/>
    </row>
    <row r="5" spans="1:6" ht="30" customHeight="1">
      <c r="A5" s="144" t="s">
        <v>40</v>
      </c>
      <c r="B5" s="141" t="s">
        <v>300</v>
      </c>
      <c r="C5" s="141" t="s">
        <v>301</v>
      </c>
      <c r="D5" s="141" t="s">
        <v>41</v>
      </c>
      <c r="E5" s="142" t="s">
        <v>308</v>
      </c>
      <c r="F5" s="142"/>
    </row>
    <row r="6" spans="1:6" ht="15">
      <c r="A6" s="144"/>
      <c r="B6" s="141"/>
      <c r="C6" s="141"/>
      <c r="D6" s="141"/>
      <c r="E6" s="141" t="s">
        <v>304</v>
      </c>
      <c r="F6" s="145" t="s">
        <v>303</v>
      </c>
    </row>
    <row r="7" spans="1:6" ht="57" customHeight="1">
      <c r="A7" s="144"/>
      <c r="B7" s="141"/>
      <c r="C7" s="141"/>
      <c r="D7" s="141"/>
      <c r="E7" s="141"/>
      <c r="F7" s="145"/>
    </row>
    <row r="8" spans="1:6" ht="15">
      <c r="A8" s="75" t="s">
        <v>124</v>
      </c>
      <c r="B8" s="75">
        <v>1</v>
      </c>
      <c r="C8" s="47">
        <v>2</v>
      </c>
      <c r="D8" s="47">
        <v>3</v>
      </c>
      <c r="E8" s="47">
        <v>4</v>
      </c>
      <c r="F8" s="47">
        <v>5</v>
      </c>
    </row>
    <row r="9" spans="1:6" ht="15">
      <c r="A9" s="146" t="s">
        <v>28</v>
      </c>
      <c r="B9" s="146"/>
      <c r="C9" s="146"/>
      <c r="D9" s="146"/>
      <c r="E9" s="146"/>
      <c r="F9" s="146"/>
    </row>
    <row r="10" spans="1:6" ht="15">
      <c r="A10" s="115" t="s">
        <v>91</v>
      </c>
      <c r="B10" s="75">
        <v>66</v>
      </c>
      <c r="C10" s="47">
        <v>61</v>
      </c>
      <c r="D10" s="47">
        <f aca="true" t="shared" si="0" ref="D10:D19">B10-C10</f>
        <v>5</v>
      </c>
      <c r="E10" s="47">
        <v>10</v>
      </c>
      <c r="F10" s="47">
        <v>6632.5</v>
      </c>
    </row>
    <row r="11" spans="1:6" ht="15">
      <c r="A11" s="114" t="s">
        <v>70</v>
      </c>
      <c r="B11" s="75">
        <v>132</v>
      </c>
      <c r="C11" s="47">
        <v>213</v>
      </c>
      <c r="D11" s="47">
        <f t="shared" si="0"/>
        <v>-81</v>
      </c>
      <c r="E11" s="47">
        <v>13</v>
      </c>
      <c r="F11" s="47">
        <v>6162.05</v>
      </c>
    </row>
    <row r="12" spans="1:6" ht="30.75">
      <c r="A12" s="114" t="s">
        <v>87</v>
      </c>
      <c r="B12" s="75">
        <v>103</v>
      </c>
      <c r="C12" s="47">
        <v>663</v>
      </c>
      <c r="D12" s="47">
        <f t="shared" si="0"/>
        <v>-560</v>
      </c>
      <c r="E12" s="47">
        <v>3</v>
      </c>
      <c r="F12" s="47">
        <v>7095.33</v>
      </c>
    </row>
    <row r="13" spans="1:6" ht="15">
      <c r="A13" s="114" t="s">
        <v>90</v>
      </c>
      <c r="B13" s="75">
        <v>86</v>
      </c>
      <c r="C13" s="47">
        <v>64</v>
      </c>
      <c r="D13" s="47">
        <f t="shared" si="0"/>
        <v>22</v>
      </c>
      <c r="E13" s="47">
        <v>7</v>
      </c>
      <c r="F13" s="47">
        <v>3943.86</v>
      </c>
    </row>
    <row r="14" spans="1:6" ht="15">
      <c r="A14" s="115" t="s">
        <v>226</v>
      </c>
      <c r="B14" s="75">
        <v>66</v>
      </c>
      <c r="C14" s="47">
        <v>115</v>
      </c>
      <c r="D14" s="47">
        <f t="shared" si="0"/>
        <v>-49</v>
      </c>
      <c r="E14" s="47">
        <v>4</v>
      </c>
      <c r="F14" s="47">
        <v>5443</v>
      </c>
    </row>
    <row r="15" spans="1:6" ht="15">
      <c r="A15" s="114" t="s">
        <v>89</v>
      </c>
      <c r="B15" s="75">
        <v>90</v>
      </c>
      <c r="C15" s="47">
        <v>189</v>
      </c>
      <c r="D15" s="47">
        <f t="shared" si="0"/>
        <v>-99</v>
      </c>
      <c r="E15" s="47">
        <v>2</v>
      </c>
      <c r="F15" s="47">
        <v>6700</v>
      </c>
    </row>
    <row r="16" spans="1:6" ht="15">
      <c r="A16" s="115" t="s">
        <v>88</v>
      </c>
      <c r="B16" s="75">
        <v>84</v>
      </c>
      <c r="C16" s="47">
        <v>69</v>
      </c>
      <c r="D16" s="47">
        <f t="shared" si="0"/>
        <v>15</v>
      </c>
      <c r="E16" s="47">
        <v>17</v>
      </c>
      <c r="F16" s="47">
        <v>5776.47</v>
      </c>
    </row>
    <row r="17" spans="1:6" ht="15">
      <c r="A17" s="114" t="s">
        <v>112</v>
      </c>
      <c r="B17" s="75">
        <v>141</v>
      </c>
      <c r="C17" s="47">
        <v>247</v>
      </c>
      <c r="D17" s="47">
        <f t="shared" si="0"/>
        <v>-106</v>
      </c>
      <c r="E17" s="47">
        <v>16</v>
      </c>
      <c r="F17" s="47">
        <v>5395.1875</v>
      </c>
    </row>
    <row r="18" spans="1:6" ht="15">
      <c r="A18" s="114" t="s">
        <v>225</v>
      </c>
      <c r="B18" s="75">
        <v>103</v>
      </c>
      <c r="C18" s="47">
        <v>90</v>
      </c>
      <c r="D18" s="47">
        <f t="shared" si="0"/>
        <v>13</v>
      </c>
      <c r="E18" s="47">
        <v>4</v>
      </c>
      <c r="F18" s="47">
        <v>6375</v>
      </c>
    </row>
    <row r="19" spans="1:6" ht="15">
      <c r="A19" s="114" t="s">
        <v>86</v>
      </c>
      <c r="B19" s="75">
        <v>457</v>
      </c>
      <c r="C19" s="75">
        <v>628</v>
      </c>
      <c r="D19" s="47">
        <f t="shared" si="0"/>
        <v>-171</v>
      </c>
      <c r="E19" s="75">
        <v>29</v>
      </c>
      <c r="F19" s="47">
        <v>5765.31</v>
      </c>
    </row>
    <row r="20" spans="1:6" ht="15">
      <c r="A20" s="146" t="s">
        <v>2</v>
      </c>
      <c r="B20" s="146"/>
      <c r="C20" s="146"/>
      <c r="D20" s="146"/>
      <c r="E20" s="146"/>
      <c r="F20" s="146"/>
    </row>
    <row r="21" spans="1:6" ht="15">
      <c r="A21" s="114" t="s">
        <v>52</v>
      </c>
      <c r="B21" s="75">
        <v>209</v>
      </c>
      <c r="C21" s="47">
        <v>438</v>
      </c>
      <c r="D21" s="47">
        <f aca="true" t="shared" si="1" ref="D21:D30">B21-C21</f>
        <v>-229</v>
      </c>
      <c r="E21" s="47">
        <v>10</v>
      </c>
      <c r="F21" s="47">
        <v>4153.7</v>
      </c>
    </row>
    <row r="22" spans="1:6" ht="30.75">
      <c r="A22" s="114" t="s">
        <v>106</v>
      </c>
      <c r="B22" s="75">
        <v>183</v>
      </c>
      <c r="C22" s="47">
        <v>76</v>
      </c>
      <c r="D22" s="47">
        <f t="shared" si="1"/>
        <v>107</v>
      </c>
      <c r="E22" s="111">
        <v>14</v>
      </c>
      <c r="F22" s="47">
        <v>3723.86</v>
      </c>
    </row>
    <row r="23" spans="1:6" ht="30.75">
      <c r="A23" s="114" t="s">
        <v>105</v>
      </c>
      <c r="B23" s="75">
        <v>163</v>
      </c>
      <c r="C23" s="47">
        <v>388</v>
      </c>
      <c r="D23" s="47">
        <f t="shared" si="1"/>
        <v>-225</v>
      </c>
      <c r="E23" s="47">
        <v>4</v>
      </c>
      <c r="F23" s="47">
        <v>5247.75</v>
      </c>
    </row>
    <row r="24" spans="1:6" ht="15">
      <c r="A24" s="114" t="s">
        <v>62</v>
      </c>
      <c r="B24" s="75">
        <v>130</v>
      </c>
      <c r="C24" s="47">
        <v>346</v>
      </c>
      <c r="D24" s="47">
        <f t="shared" si="1"/>
        <v>-216</v>
      </c>
      <c r="E24" s="111">
        <v>10</v>
      </c>
      <c r="F24" s="47">
        <v>6152.4</v>
      </c>
    </row>
    <row r="25" spans="1:6" ht="15">
      <c r="A25" s="114" t="s">
        <v>68</v>
      </c>
      <c r="B25" s="75">
        <v>108</v>
      </c>
      <c r="C25" s="47">
        <v>109</v>
      </c>
      <c r="D25" s="47">
        <f t="shared" si="1"/>
        <v>-1</v>
      </c>
      <c r="E25" s="111">
        <v>15</v>
      </c>
      <c r="F25" s="47">
        <v>7206.33</v>
      </c>
    </row>
    <row r="26" spans="1:6" ht="15">
      <c r="A26" s="114" t="s">
        <v>314</v>
      </c>
      <c r="B26" s="75">
        <v>69</v>
      </c>
      <c r="C26" s="47">
        <v>46</v>
      </c>
      <c r="D26" s="47">
        <f t="shared" si="1"/>
        <v>23</v>
      </c>
      <c r="E26" s="111">
        <v>47</v>
      </c>
      <c r="F26" s="47">
        <v>5810.22</v>
      </c>
    </row>
    <row r="27" spans="1:6" ht="15">
      <c r="A27" s="114" t="s">
        <v>227</v>
      </c>
      <c r="B27" s="75">
        <v>67</v>
      </c>
      <c r="C27" s="47">
        <v>142</v>
      </c>
      <c r="D27" s="47">
        <f t="shared" si="1"/>
        <v>-75</v>
      </c>
      <c r="E27" s="111">
        <v>2</v>
      </c>
      <c r="F27" s="47">
        <v>3724</v>
      </c>
    </row>
    <row r="28" spans="1:6" ht="15">
      <c r="A28" s="114" t="s">
        <v>233</v>
      </c>
      <c r="B28" s="75">
        <v>65</v>
      </c>
      <c r="C28" s="47">
        <v>102</v>
      </c>
      <c r="D28" s="47">
        <f t="shared" si="1"/>
        <v>-37</v>
      </c>
      <c r="E28" s="111">
        <v>5</v>
      </c>
      <c r="F28" s="47">
        <v>5783.4</v>
      </c>
    </row>
    <row r="29" spans="1:6" ht="15">
      <c r="A29" s="114" t="s">
        <v>258</v>
      </c>
      <c r="B29" s="75">
        <v>60</v>
      </c>
      <c r="C29" s="47">
        <v>39</v>
      </c>
      <c r="D29" s="47">
        <f t="shared" si="1"/>
        <v>21</v>
      </c>
      <c r="E29" s="111">
        <v>14</v>
      </c>
      <c r="F29" s="47">
        <v>5026</v>
      </c>
    </row>
    <row r="30" spans="1:6" ht="30.75">
      <c r="A30" s="114" t="s">
        <v>278</v>
      </c>
      <c r="B30" s="75">
        <v>49</v>
      </c>
      <c r="C30" s="47">
        <v>53</v>
      </c>
      <c r="D30" s="47">
        <f t="shared" si="1"/>
        <v>-4</v>
      </c>
      <c r="E30" s="111">
        <v>9</v>
      </c>
      <c r="F30" s="47">
        <v>4252.55</v>
      </c>
    </row>
    <row r="31" spans="1:6" ht="15">
      <c r="A31" s="146" t="s">
        <v>1</v>
      </c>
      <c r="B31" s="146"/>
      <c r="C31" s="146"/>
      <c r="D31" s="146"/>
      <c r="E31" s="146"/>
      <c r="F31" s="146"/>
    </row>
    <row r="32" spans="1:6" ht="15">
      <c r="A32" s="115" t="s">
        <v>47</v>
      </c>
      <c r="B32" s="75">
        <v>717</v>
      </c>
      <c r="C32" s="47">
        <v>778</v>
      </c>
      <c r="D32" s="47">
        <f aca="true" t="shared" si="2" ref="D32:D77">B32-C32</f>
        <v>-61</v>
      </c>
      <c r="E32" s="111">
        <v>73</v>
      </c>
      <c r="F32" s="47">
        <v>5079.53</v>
      </c>
    </row>
    <row r="33" spans="1:6" ht="15">
      <c r="A33" s="115" t="s">
        <v>74</v>
      </c>
      <c r="B33" s="75">
        <v>399</v>
      </c>
      <c r="C33" s="47">
        <v>345</v>
      </c>
      <c r="D33" s="47">
        <f t="shared" si="2"/>
        <v>54</v>
      </c>
      <c r="E33" s="111">
        <v>19</v>
      </c>
      <c r="F33" s="47">
        <v>3947.58</v>
      </c>
    </row>
    <row r="34" spans="1:6" ht="15">
      <c r="A34" s="115" t="s">
        <v>59</v>
      </c>
      <c r="B34" s="75">
        <v>223</v>
      </c>
      <c r="C34" s="47">
        <v>127</v>
      </c>
      <c r="D34" s="47">
        <f t="shared" si="2"/>
        <v>96</v>
      </c>
      <c r="E34" s="111">
        <v>34</v>
      </c>
      <c r="F34" s="47">
        <v>4208.15</v>
      </c>
    </row>
    <row r="35" spans="1:6" ht="15">
      <c r="A35" s="115" t="s">
        <v>75</v>
      </c>
      <c r="B35" s="75">
        <v>220</v>
      </c>
      <c r="C35" s="47">
        <v>270</v>
      </c>
      <c r="D35" s="47">
        <f t="shared" si="2"/>
        <v>-50</v>
      </c>
      <c r="E35" s="111">
        <v>57</v>
      </c>
      <c r="F35" s="47">
        <v>5917.41</v>
      </c>
    </row>
    <row r="36" spans="1:6" ht="15">
      <c r="A36" s="115" t="s">
        <v>78</v>
      </c>
      <c r="B36" s="75">
        <v>104</v>
      </c>
      <c r="C36" s="47">
        <v>103</v>
      </c>
      <c r="D36" s="47">
        <f t="shared" si="2"/>
        <v>1</v>
      </c>
      <c r="E36" s="47">
        <v>13</v>
      </c>
      <c r="F36" s="47">
        <v>8093.46</v>
      </c>
    </row>
    <row r="37" spans="1:6" ht="15">
      <c r="A37" s="115" t="s">
        <v>76</v>
      </c>
      <c r="B37" s="75">
        <v>96</v>
      </c>
      <c r="C37" s="47">
        <v>82</v>
      </c>
      <c r="D37" s="47">
        <f t="shared" si="2"/>
        <v>14</v>
      </c>
      <c r="E37" s="111">
        <v>6</v>
      </c>
      <c r="F37" s="47">
        <v>6619.83</v>
      </c>
    </row>
    <row r="38" spans="1:6" ht="15">
      <c r="A38" s="115" t="s">
        <v>77</v>
      </c>
      <c r="B38" s="75">
        <v>94</v>
      </c>
      <c r="C38" s="47">
        <v>92</v>
      </c>
      <c r="D38" s="47">
        <f t="shared" si="2"/>
        <v>2</v>
      </c>
      <c r="E38" s="111">
        <v>16</v>
      </c>
      <c r="F38" s="47">
        <v>5029.75</v>
      </c>
    </row>
    <row r="39" spans="1:6" ht="15">
      <c r="A39" s="115" t="s">
        <v>234</v>
      </c>
      <c r="B39" s="75">
        <v>88</v>
      </c>
      <c r="C39" s="47">
        <v>33</v>
      </c>
      <c r="D39" s="47">
        <f t="shared" si="2"/>
        <v>55</v>
      </c>
      <c r="E39" s="111">
        <v>16</v>
      </c>
      <c r="F39" s="47">
        <v>3725.25</v>
      </c>
    </row>
    <row r="40" spans="1:6" ht="15">
      <c r="A40" s="115" t="s">
        <v>113</v>
      </c>
      <c r="B40" s="75">
        <v>76</v>
      </c>
      <c r="C40" s="47">
        <v>71</v>
      </c>
      <c r="D40" s="47">
        <f t="shared" si="2"/>
        <v>5</v>
      </c>
      <c r="E40" s="111">
        <v>7</v>
      </c>
      <c r="F40" s="47">
        <v>4194</v>
      </c>
    </row>
    <row r="41" spans="1:6" ht="15">
      <c r="A41" s="115" t="s">
        <v>315</v>
      </c>
      <c r="B41" s="75">
        <v>69</v>
      </c>
      <c r="C41" s="47">
        <v>62</v>
      </c>
      <c r="D41" s="47">
        <f t="shared" si="2"/>
        <v>7</v>
      </c>
      <c r="E41" s="111">
        <v>9</v>
      </c>
      <c r="F41" s="47">
        <v>7226.44</v>
      </c>
    </row>
    <row r="42" spans="1:6" ht="15">
      <c r="A42" s="146" t="s">
        <v>0</v>
      </c>
      <c r="B42" s="146"/>
      <c r="C42" s="146"/>
      <c r="D42" s="146"/>
      <c r="E42" s="146"/>
      <c r="F42" s="146"/>
    </row>
    <row r="43" spans="1:6" ht="15">
      <c r="A43" s="114" t="s">
        <v>58</v>
      </c>
      <c r="B43" s="75">
        <v>431</v>
      </c>
      <c r="C43" s="47">
        <v>185</v>
      </c>
      <c r="D43" s="47">
        <f t="shared" si="2"/>
        <v>246</v>
      </c>
      <c r="E43" s="111">
        <v>149</v>
      </c>
      <c r="F43" s="47">
        <v>5238.36</v>
      </c>
    </row>
    <row r="44" spans="1:6" ht="15">
      <c r="A44" s="114" t="s">
        <v>61</v>
      </c>
      <c r="B44" s="75">
        <v>309</v>
      </c>
      <c r="C44" s="47">
        <v>314</v>
      </c>
      <c r="D44" s="47">
        <f t="shared" si="2"/>
        <v>-5</v>
      </c>
      <c r="E44" s="111">
        <v>23</v>
      </c>
      <c r="F44" s="47">
        <v>4381.83</v>
      </c>
    </row>
    <row r="45" spans="1:6" ht="15">
      <c r="A45" s="114" t="s">
        <v>92</v>
      </c>
      <c r="B45" s="75">
        <v>100</v>
      </c>
      <c r="C45" s="75">
        <v>148</v>
      </c>
      <c r="D45" s="47">
        <f t="shared" si="2"/>
        <v>-48</v>
      </c>
      <c r="E45" s="111">
        <v>11</v>
      </c>
      <c r="F45" s="47">
        <v>4533.18</v>
      </c>
    </row>
    <row r="46" spans="1:6" ht="15">
      <c r="A46" s="114" t="s">
        <v>228</v>
      </c>
      <c r="B46" s="75">
        <v>93</v>
      </c>
      <c r="C46" s="47">
        <v>116</v>
      </c>
      <c r="D46" s="47">
        <f t="shared" si="2"/>
        <v>-23</v>
      </c>
      <c r="E46" s="111">
        <v>7</v>
      </c>
      <c r="F46" s="47">
        <v>6167.29</v>
      </c>
    </row>
    <row r="47" spans="1:6" ht="15">
      <c r="A47" s="114" t="s">
        <v>114</v>
      </c>
      <c r="B47" s="75">
        <v>80</v>
      </c>
      <c r="C47" s="75">
        <v>107</v>
      </c>
      <c r="D47" s="47">
        <f t="shared" si="2"/>
        <v>-27</v>
      </c>
      <c r="E47" s="111">
        <v>22</v>
      </c>
      <c r="F47" s="47">
        <v>3773.41</v>
      </c>
    </row>
    <row r="48" spans="1:6" ht="30.75">
      <c r="A48" s="114" t="s">
        <v>95</v>
      </c>
      <c r="B48" s="75">
        <v>72</v>
      </c>
      <c r="C48" s="75">
        <v>112</v>
      </c>
      <c r="D48" s="47">
        <f t="shared" si="2"/>
        <v>-40</v>
      </c>
      <c r="E48" s="111">
        <v>12</v>
      </c>
      <c r="F48" s="47">
        <v>4404.58</v>
      </c>
    </row>
    <row r="49" spans="1:6" ht="15">
      <c r="A49" s="114" t="s">
        <v>94</v>
      </c>
      <c r="B49" s="75">
        <v>69</v>
      </c>
      <c r="C49" s="75">
        <v>99</v>
      </c>
      <c r="D49" s="47">
        <f t="shared" si="2"/>
        <v>-30</v>
      </c>
      <c r="E49" s="111">
        <v>3</v>
      </c>
      <c r="F49" s="47">
        <v>5241</v>
      </c>
    </row>
    <row r="50" spans="1:6" ht="15">
      <c r="A50" s="114" t="s">
        <v>93</v>
      </c>
      <c r="B50" s="75">
        <v>60</v>
      </c>
      <c r="C50" s="75">
        <v>61</v>
      </c>
      <c r="D50" s="47">
        <f t="shared" si="2"/>
        <v>-1</v>
      </c>
      <c r="E50" s="111">
        <v>11</v>
      </c>
      <c r="F50" s="47">
        <v>4557.45</v>
      </c>
    </row>
    <row r="51" spans="1:6" ht="15">
      <c r="A51" s="114" t="s">
        <v>250</v>
      </c>
      <c r="B51" s="75">
        <v>34</v>
      </c>
      <c r="C51" s="75">
        <v>101</v>
      </c>
      <c r="D51" s="47">
        <f t="shared" si="2"/>
        <v>-67</v>
      </c>
      <c r="E51" s="111">
        <v>1</v>
      </c>
      <c r="F51" s="47">
        <v>3800</v>
      </c>
    </row>
    <row r="52" spans="1:6" ht="15">
      <c r="A52" s="114" t="s">
        <v>259</v>
      </c>
      <c r="B52" s="75">
        <v>34</v>
      </c>
      <c r="C52" s="75">
        <v>27</v>
      </c>
      <c r="D52" s="47">
        <f t="shared" si="2"/>
        <v>7</v>
      </c>
      <c r="E52" s="111">
        <v>9</v>
      </c>
      <c r="F52" s="47">
        <v>4395.56</v>
      </c>
    </row>
    <row r="53" spans="1:6" ht="15">
      <c r="A53" s="146" t="s">
        <v>4</v>
      </c>
      <c r="B53" s="146"/>
      <c r="C53" s="146"/>
      <c r="D53" s="146"/>
      <c r="E53" s="146"/>
      <c r="F53" s="146"/>
    </row>
    <row r="54" spans="1:6" ht="15">
      <c r="A54" s="114" t="s">
        <v>82</v>
      </c>
      <c r="B54" s="75">
        <v>1445</v>
      </c>
      <c r="C54" s="75">
        <v>1066</v>
      </c>
      <c r="D54" s="47">
        <f t="shared" si="2"/>
        <v>379</v>
      </c>
      <c r="E54" s="111">
        <v>218</v>
      </c>
      <c r="F54" s="47">
        <v>4165.39</v>
      </c>
    </row>
    <row r="55" spans="1:6" ht="15">
      <c r="A55" s="114" t="s">
        <v>104</v>
      </c>
      <c r="B55" s="75">
        <v>829</v>
      </c>
      <c r="C55" s="47">
        <v>501</v>
      </c>
      <c r="D55" s="47">
        <f t="shared" si="2"/>
        <v>328</v>
      </c>
      <c r="E55" s="111">
        <v>71</v>
      </c>
      <c r="F55" s="47">
        <v>4857.13</v>
      </c>
    </row>
    <row r="56" spans="1:6" ht="15">
      <c r="A56" s="114" t="s">
        <v>46</v>
      </c>
      <c r="B56" s="75">
        <v>748</v>
      </c>
      <c r="C56" s="47">
        <v>451</v>
      </c>
      <c r="D56" s="47">
        <f t="shared" si="2"/>
        <v>297</v>
      </c>
      <c r="E56" s="111">
        <v>142</v>
      </c>
      <c r="F56" s="47">
        <v>4403.15</v>
      </c>
    </row>
    <row r="57" spans="1:6" ht="15">
      <c r="A57" s="114" t="s">
        <v>84</v>
      </c>
      <c r="B57" s="75">
        <v>747</v>
      </c>
      <c r="C57" s="47">
        <v>791</v>
      </c>
      <c r="D57" s="47">
        <f t="shared" si="2"/>
        <v>-44</v>
      </c>
      <c r="E57" s="111">
        <v>46</v>
      </c>
      <c r="F57" s="47">
        <v>4660.94</v>
      </c>
    </row>
    <row r="58" spans="1:6" ht="15">
      <c r="A58" s="114" t="s">
        <v>45</v>
      </c>
      <c r="B58" s="75">
        <v>718</v>
      </c>
      <c r="C58" s="47">
        <v>440</v>
      </c>
      <c r="D58" s="47">
        <f t="shared" si="2"/>
        <v>278</v>
      </c>
      <c r="E58" s="111">
        <v>130</v>
      </c>
      <c r="F58" s="47">
        <v>4009.11</v>
      </c>
    </row>
    <row r="59" spans="1:6" ht="15">
      <c r="A59" s="114" t="s">
        <v>60</v>
      </c>
      <c r="B59" s="75">
        <v>479</v>
      </c>
      <c r="C59" s="47">
        <v>138</v>
      </c>
      <c r="D59" s="47">
        <f t="shared" si="2"/>
        <v>341</v>
      </c>
      <c r="E59" s="111">
        <v>127</v>
      </c>
      <c r="F59" s="47">
        <v>3965.98</v>
      </c>
    </row>
    <row r="60" spans="1:6" ht="15">
      <c r="A60" s="114" t="s">
        <v>115</v>
      </c>
      <c r="B60" s="75">
        <v>343</v>
      </c>
      <c r="C60" s="47">
        <v>16</v>
      </c>
      <c r="D60" s="47">
        <f t="shared" si="2"/>
        <v>327</v>
      </c>
      <c r="E60" s="111">
        <v>141</v>
      </c>
      <c r="F60" s="47">
        <v>7000</v>
      </c>
    </row>
    <row r="61" spans="1:6" ht="15">
      <c r="A61" s="114" t="s">
        <v>64</v>
      </c>
      <c r="B61" s="75">
        <v>290</v>
      </c>
      <c r="C61" s="47">
        <v>176</v>
      </c>
      <c r="D61" s="47">
        <f t="shared" si="2"/>
        <v>114</v>
      </c>
      <c r="E61" s="111">
        <v>55</v>
      </c>
      <c r="F61" s="47">
        <v>4225.36</v>
      </c>
    </row>
    <row r="62" spans="1:6" ht="46.5">
      <c r="A62" s="114" t="s">
        <v>108</v>
      </c>
      <c r="B62" s="75">
        <v>231</v>
      </c>
      <c r="C62" s="47">
        <v>171</v>
      </c>
      <c r="D62" s="47">
        <f t="shared" si="2"/>
        <v>60</v>
      </c>
      <c r="E62" s="111">
        <v>37</v>
      </c>
      <c r="F62" s="47">
        <v>3799.16</v>
      </c>
    </row>
    <row r="63" spans="1:6" ht="15">
      <c r="A63" s="114" t="s">
        <v>96</v>
      </c>
      <c r="B63" s="75">
        <v>134</v>
      </c>
      <c r="C63" s="47">
        <v>114</v>
      </c>
      <c r="D63" s="47">
        <f t="shared" si="2"/>
        <v>20</v>
      </c>
      <c r="E63" s="111">
        <v>3</v>
      </c>
      <c r="F63" s="47">
        <v>5196</v>
      </c>
    </row>
    <row r="64" spans="1:6" ht="15">
      <c r="A64" s="146" t="s">
        <v>29</v>
      </c>
      <c r="B64" s="146"/>
      <c r="C64" s="146"/>
      <c r="D64" s="146"/>
      <c r="E64" s="146"/>
      <c r="F64" s="146"/>
    </row>
    <row r="65" spans="1:6" ht="15">
      <c r="A65" s="116" t="s">
        <v>235</v>
      </c>
      <c r="B65" s="75">
        <v>251</v>
      </c>
      <c r="C65" s="47">
        <v>192</v>
      </c>
      <c r="D65" s="47">
        <f t="shared" si="2"/>
        <v>59</v>
      </c>
      <c r="E65" s="47">
        <v>1</v>
      </c>
      <c r="F65" s="47">
        <v>3723</v>
      </c>
    </row>
    <row r="66" spans="1:6" ht="30.75">
      <c r="A66" s="116" t="s">
        <v>116</v>
      </c>
      <c r="B66" s="75">
        <v>154</v>
      </c>
      <c r="C66" s="47">
        <v>145</v>
      </c>
      <c r="D66" s="47">
        <f t="shared" si="2"/>
        <v>9</v>
      </c>
      <c r="E66" s="47">
        <v>3</v>
      </c>
      <c r="F66" s="47">
        <v>4041</v>
      </c>
    </row>
    <row r="67" spans="1:6" ht="15">
      <c r="A67" s="116" t="s">
        <v>97</v>
      </c>
      <c r="B67" s="75">
        <v>67</v>
      </c>
      <c r="C67" s="47">
        <v>32</v>
      </c>
      <c r="D67" s="47">
        <f t="shared" si="2"/>
        <v>35</v>
      </c>
      <c r="E67" s="47">
        <v>1</v>
      </c>
      <c r="F67" s="47">
        <v>5500</v>
      </c>
    </row>
    <row r="68" spans="1:6" ht="46.5">
      <c r="A68" s="116" t="s">
        <v>236</v>
      </c>
      <c r="B68" s="75">
        <v>47</v>
      </c>
      <c r="C68" s="47">
        <v>23</v>
      </c>
      <c r="D68" s="47">
        <f t="shared" si="2"/>
        <v>24</v>
      </c>
      <c r="E68" s="47">
        <v>1</v>
      </c>
      <c r="F68" s="47">
        <v>4100</v>
      </c>
    </row>
    <row r="69" spans="1:6" ht="15">
      <c r="A69" s="116" t="s">
        <v>260</v>
      </c>
      <c r="B69" s="75">
        <v>23</v>
      </c>
      <c r="C69" s="47">
        <v>24</v>
      </c>
      <c r="D69" s="47">
        <f t="shared" si="2"/>
        <v>-1</v>
      </c>
      <c r="E69" s="47">
        <v>1</v>
      </c>
      <c r="F69" s="47">
        <v>5032</v>
      </c>
    </row>
    <row r="70" spans="1:6" ht="15">
      <c r="A70" s="116" t="s">
        <v>251</v>
      </c>
      <c r="B70" s="75">
        <v>21</v>
      </c>
      <c r="C70" s="47">
        <v>24</v>
      </c>
      <c r="D70" s="47">
        <f t="shared" si="2"/>
        <v>-3</v>
      </c>
      <c r="E70" s="47">
        <v>1</v>
      </c>
      <c r="F70" s="47">
        <v>3723</v>
      </c>
    </row>
    <row r="71" spans="1:6" ht="30.75">
      <c r="A71" s="116" t="s">
        <v>221</v>
      </c>
      <c r="B71" s="75">
        <v>19</v>
      </c>
      <c r="C71" s="47">
        <v>5</v>
      </c>
      <c r="D71" s="47">
        <f t="shared" si="2"/>
        <v>14</v>
      </c>
      <c r="E71" s="47">
        <v>3</v>
      </c>
      <c r="F71" s="47">
        <v>6168.33</v>
      </c>
    </row>
    <row r="72" spans="1:6" ht="15">
      <c r="A72" s="116" t="s">
        <v>253</v>
      </c>
      <c r="B72" s="75">
        <v>18</v>
      </c>
      <c r="C72" s="47">
        <v>11</v>
      </c>
      <c r="D72" s="47">
        <f t="shared" si="2"/>
        <v>7</v>
      </c>
      <c r="E72" s="47">
        <v>3</v>
      </c>
      <c r="F72" s="47">
        <v>3966.67</v>
      </c>
    </row>
    <row r="73" spans="1:6" ht="15">
      <c r="A73" s="116" t="s">
        <v>252</v>
      </c>
      <c r="B73" s="75">
        <v>15</v>
      </c>
      <c r="C73" s="47">
        <v>5</v>
      </c>
      <c r="D73" s="47">
        <f t="shared" si="2"/>
        <v>10</v>
      </c>
      <c r="E73" s="47">
        <v>3</v>
      </c>
      <c r="F73" s="47">
        <v>4242.67</v>
      </c>
    </row>
    <row r="74" spans="1:6" ht="15">
      <c r="A74" s="116" t="s">
        <v>316</v>
      </c>
      <c r="B74" s="75">
        <v>15</v>
      </c>
      <c r="C74" s="47">
        <v>10</v>
      </c>
      <c r="D74" s="47">
        <f t="shared" si="2"/>
        <v>5</v>
      </c>
      <c r="E74" s="47">
        <v>3</v>
      </c>
      <c r="F74" s="47">
        <v>3988.67</v>
      </c>
    </row>
    <row r="75" spans="1:6" ht="15">
      <c r="A75" s="146" t="s">
        <v>5</v>
      </c>
      <c r="B75" s="146"/>
      <c r="C75" s="146"/>
      <c r="D75" s="146"/>
      <c r="E75" s="146"/>
      <c r="F75" s="146"/>
    </row>
    <row r="76" spans="1:6" ht="15">
      <c r="A76" s="114" t="s">
        <v>53</v>
      </c>
      <c r="B76" s="75">
        <v>1579</v>
      </c>
      <c r="C76" s="47">
        <v>265</v>
      </c>
      <c r="D76" s="47">
        <f t="shared" si="2"/>
        <v>1314</v>
      </c>
      <c r="E76" s="111">
        <v>700</v>
      </c>
      <c r="F76" s="47">
        <v>6280.67</v>
      </c>
    </row>
    <row r="77" spans="1:6" ht="15">
      <c r="A77" s="114" t="s">
        <v>101</v>
      </c>
      <c r="B77" s="75">
        <v>863</v>
      </c>
      <c r="C77" s="47">
        <v>433</v>
      </c>
      <c r="D77" s="47">
        <f t="shared" si="2"/>
        <v>430</v>
      </c>
      <c r="E77" s="111">
        <v>441</v>
      </c>
      <c r="F77" s="47">
        <v>7808.62</v>
      </c>
    </row>
    <row r="78" spans="1:6" ht="15">
      <c r="A78" s="114" t="s">
        <v>49</v>
      </c>
      <c r="B78" s="75">
        <v>452</v>
      </c>
      <c r="C78" s="75">
        <v>124</v>
      </c>
      <c r="D78" s="47">
        <f aca="true" t="shared" si="3" ref="D78:D85">B78-C78</f>
        <v>328</v>
      </c>
      <c r="E78" s="111">
        <v>90</v>
      </c>
      <c r="F78" s="47">
        <v>5522.37</v>
      </c>
    </row>
    <row r="79" spans="1:6" ht="15">
      <c r="A79" s="114" t="s">
        <v>99</v>
      </c>
      <c r="B79" s="75">
        <v>350</v>
      </c>
      <c r="C79" s="75">
        <v>82</v>
      </c>
      <c r="D79" s="47">
        <f t="shared" si="3"/>
        <v>268</v>
      </c>
      <c r="E79" s="111">
        <v>35</v>
      </c>
      <c r="F79" s="47">
        <v>5549.77</v>
      </c>
    </row>
    <row r="80" spans="1:6" ht="15">
      <c r="A80" s="114" t="s">
        <v>111</v>
      </c>
      <c r="B80" s="75">
        <v>281</v>
      </c>
      <c r="C80" s="75">
        <v>16</v>
      </c>
      <c r="D80" s="47">
        <f t="shared" si="3"/>
        <v>265</v>
      </c>
      <c r="E80" s="111">
        <v>9</v>
      </c>
      <c r="F80" s="47">
        <v>6341.55</v>
      </c>
    </row>
    <row r="81" spans="1:6" ht="15">
      <c r="A81" s="114" t="s">
        <v>107</v>
      </c>
      <c r="B81" s="75">
        <v>276</v>
      </c>
      <c r="C81" s="75">
        <v>72</v>
      </c>
      <c r="D81" s="47">
        <f t="shared" si="3"/>
        <v>204</v>
      </c>
      <c r="E81" s="111">
        <v>76</v>
      </c>
      <c r="F81" s="47">
        <v>6356.85</v>
      </c>
    </row>
    <row r="82" spans="1:6" ht="30.75">
      <c r="A82" s="114" t="s">
        <v>56</v>
      </c>
      <c r="B82" s="75">
        <v>247</v>
      </c>
      <c r="C82" s="75">
        <v>45</v>
      </c>
      <c r="D82" s="47">
        <f t="shared" si="3"/>
        <v>202</v>
      </c>
      <c r="E82" s="111">
        <v>72</v>
      </c>
      <c r="F82" s="47">
        <v>5763.19</v>
      </c>
    </row>
    <row r="83" spans="1:6" ht="15">
      <c r="A83" s="114" t="s">
        <v>98</v>
      </c>
      <c r="B83" s="75">
        <v>236</v>
      </c>
      <c r="C83" s="75">
        <v>106</v>
      </c>
      <c r="D83" s="47">
        <f t="shared" si="3"/>
        <v>130</v>
      </c>
      <c r="E83" s="111">
        <v>92</v>
      </c>
      <c r="F83" s="47">
        <v>4672.34</v>
      </c>
    </row>
    <row r="84" spans="1:6" ht="15">
      <c r="A84" s="114" t="s">
        <v>100</v>
      </c>
      <c r="B84" s="75">
        <v>220</v>
      </c>
      <c r="C84" s="75">
        <v>114</v>
      </c>
      <c r="D84" s="47">
        <f t="shared" si="3"/>
        <v>106</v>
      </c>
      <c r="E84" s="111">
        <v>42</v>
      </c>
      <c r="F84" s="47">
        <v>4274.36</v>
      </c>
    </row>
    <row r="85" spans="1:6" ht="30.75">
      <c r="A85" s="114" t="s">
        <v>109</v>
      </c>
      <c r="B85" s="75">
        <v>219</v>
      </c>
      <c r="C85" s="75">
        <v>83</v>
      </c>
      <c r="D85" s="47">
        <f t="shared" si="3"/>
        <v>136</v>
      </c>
      <c r="E85" s="111">
        <v>70</v>
      </c>
      <c r="F85" s="47">
        <v>5846.68</v>
      </c>
    </row>
    <row r="86" spans="1:6" ht="36" customHeight="1">
      <c r="A86" s="146" t="s">
        <v>6</v>
      </c>
      <c r="B86" s="146"/>
      <c r="C86" s="146"/>
      <c r="D86" s="146"/>
      <c r="E86" s="146"/>
      <c r="F86" s="146"/>
    </row>
    <row r="87" spans="1:6" ht="34.5" customHeight="1">
      <c r="A87" s="116" t="s">
        <v>43</v>
      </c>
      <c r="B87" s="75">
        <v>2659</v>
      </c>
      <c r="C87" s="47">
        <v>705</v>
      </c>
      <c r="D87" s="47">
        <f aca="true" t="shared" si="4" ref="D87:D96">B87-C87</f>
        <v>1954</v>
      </c>
      <c r="E87" s="111">
        <v>517</v>
      </c>
      <c r="F87" s="47">
        <v>5453.06</v>
      </c>
    </row>
    <row r="88" spans="1:6" ht="46.5">
      <c r="A88" s="116" t="s">
        <v>117</v>
      </c>
      <c r="B88" s="75">
        <v>1609</v>
      </c>
      <c r="C88" s="75">
        <v>115</v>
      </c>
      <c r="D88" s="47">
        <f t="shared" si="4"/>
        <v>1494</v>
      </c>
      <c r="E88" s="111">
        <v>604</v>
      </c>
      <c r="F88" s="47">
        <v>7499.17</v>
      </c>
    </row>
    <row r="89" spans="1:6" ht="15">
      <c r="A89" s="116" t="s">
        <v>66</v>
      </c>
      <c r="B89" s="75">
        <v>900</v>
      </c>
      <c r="C89" s="75">
        <v>190</v>
      </c>
      <c r="D89" s="47">
        <f t="shared" si="4"/>
        <v>710</v>
      </c>
      <c r="E89" s="111">
        <v>13</v>
      </c>
      <c r="F89" s="47">
        <v>5050</v>
      </c>
    </row>
    <row r="90" spans="1:6" ht="15">
      <c r="A90" s="116" t="s">
        <v>65</v>
      </c>
      <c r="B90" s="75">
        <v>319</v>
      </c>
      <c r="C90" s="75">
        <v>148</v>
      </c>
      <c r="D90" s="47">
        <f t="shared" si="4"/>
        <v>171</v>
      </c>
      <c r="E90" s="111">
        <v>67</v>
      </c>
      <c r="F90" s="47">
        <v>6266.22</v>
      </c>
    </row>
    <row r="91" spans="1:6" ht="15">
      <c r="A91" s="116" t="s">
        <v>118</v>
      </c>
      <c r="B91" s="75">
        <v>253</v>
      </c>
      <c r="C91" s="75">
        <v>2</v>
      </c>
      <c r="D91" s="47">
        <f t="shared" si="4"/>
        <v>251</v>
      </c>
      <c r="E91" s="111">
        <v>123</v>
      </c>
      <c r="F91" s="47">
        <v>5082</v>
      </c>
    </row>
    <row r="92" spans="1:6" ht="15">
      <c r="A92" s="116" t="s">
        <v>85</v>
      </c>
      <c r="B92" s="75">
        <v>241</v>
      </c>
      <c r="C92" s="75">
        <v>94</v>
      </c>
      <c r="D92" s="47">
        <f t="shared" si="4"/>
        <v>147</v>
      </c>
      <c r="E92" s="111">
        <v>30</v>
      </c>
      <c r="F92" s="47">
        <v>6176.1</v>
      </c>
    </row>
    <row r="93" spans="1:6" ht="15">
      <c r="A93" s="116" t="s">
        <v>223</v>
      </c>
      <c r="B93" s="75">
        <v>145</v>
      </c>
      <c r="C93" s="75">
        <v>131</v>
      </c>
      <c r="D93" s="47">
        <f t="shared" si="4"/>
        <v>14</v>
      </c>
      <c r="E93" s="111">
        <v>0</v>
      </c>
      <c r="F93" s="124" t="s">
        <v>39</v>
      </c>
    </row>
    <row r="94" spans="1:6" ht="15">
      <c r="A94" s="116" t="s">
        <v>102</v>
      </c>
      <c r="B94" s="75">
        <v>137</v>
      </c>
      <c r="C94" s="75">
        <v>50</v>
      </c>
      <c r="D94" s="47">
        <f t="shared" si="4"/>
        <v>87</v>
      </c>
      <c r="E94" s="75">
        <v>24</v>
      </c>
      <c r="F94" s="47">
        <v>6992.81</v>
      </c>
    </row>
    <row r="95" spans="1:6" ht="15">
      <c r="A95" s="116" t="s">
        <v>83</v>
      </c>
      <c r="B95" s="75">
        <v>127</v>
      </c>
      <c r="C95" s="75">
        <v>916</v>
      </c>
      <c r="D95" s="47">
        <f t="shared" si="4"/>
        <v>-789</v>
      </c>
      <c r="E95" s="111">
        <v>11</v>
      </c>
      <c r="F95" s="47">
        <v>4425.27</v>
      </c>
    </row>
    <row r="96" spans="1:6" ht="15">
      <c r="A96" s="116" t="s">
        <v>67</v>
      </c>
      <c r="B96" s="75">
        <v>126</v>
      </c>
      <c r="C96" s="75">
        <v>28</v>
      </c>
      <c r="D96" s="47">
        <f t="shared" si="4"/>
        <v>98</v>
      </c>
      <c r="E96" s="111">
        <v>41</v>
      </c>
      <c r="F96" s="47">
        <v>6945.66</v>
      </c>
    </row>
    <row r="97" spans="1:6" ht="15">
      <c r="A97" s="146" t="s">
        <v>3</v>
      </c>
      <c r="B97" s="146"/>
      <c r="C97" s="146"/>
      <c r="D97" s="146"/>
      <c r="E97" s="146"/>
      <c r="F97" s="146"/>
    </row>
    <row r="98" spans="1:6" ht="15">
      <c r="A98" s="116" t="s">
        <v>44</v>
      </c>
      <c r="B98" s="117">
        <v>1145</v>
      </c>
      <c r="C98" s="118">
        <v>540</v>
      </c>
      <c r="D98" s="47">
        <f aca="true" t="shared" si="5" ref="D98:D107">B98-C98</f>
        <v>605</v>
      </c>
      <c r="E98" s="119">
        <v>134</v>
      </c>
      <c r="F98" s="47">
        <v>5154.72</v>
      </c>
    </row>
    <row r="99" spans="1:6" ht="15">
      <c r="A99" s="116" t="s">
        <v>48</v>
      </c>
      <c r="B99" s="117">
        <v>615</v>
      </c>
      <c r="C99" s="118">
        <v>314</v>
      </c>
      <c r="D99" s="47">
        <f t="shared" si="5"/>
        <v>301</v>
      </c>
      <c r="E99" s="119">
        <v>132</v>
      </c>
      <c r="F99" s="47">
        <v>4040.71</v>
      </c>
    </row>
    <row r="100" spans="1:6" ht="15">
      <c r="A100" s="116" t="s">
        <v>50</v>
      </c>
      <c r="B100" s="117">
        <v>520</v>
      </c>
      <c r="C100" s="118">
        <v>133</v>
      </c>
      <c r="D100" s="47">
        <f t="shared" si="5"/>
        <v>387</v>
      </c>
      <c r="E100" s="119">
        <v>111</v>
      </c>
      <c r="F100" s="47">
        <v>6026.62</v>
      </c>
    </row>
    <row r="101" spans="1:6" ht="15">
      <c r="A101" s="116" t="s">
        <v>51</v>
      </c>
      <c r="B101" s="117">
        <v>437</v>
      </c>
      <c r="C101" s="118">
        <v>280</v>
      </c>
      <c r="D101" s="47">
        <f t="shared" si="5"/>
        <v>157</v>
      </c>
      <c r="E101" s="119">
        <v>13</v>
      </c>
      <c r="F101" s="47">
        <v>3817.85</v>
      </c>
    </row>
    <row r="102" spans="1:6" ht="15">
      <c r="A102" s="116" t="s">
        <v>54</v>
      </c>
      <c r="B102" s="117">
        <v>390</v>
      </c>
      <c r="C102" s="118">
        <v>95</v>
      </c>
      <c r="D102" s="47">
        <f t="shared" si="5"/>
        <v>295</v>
      </c>
      <c r="E102" s="119">
        <v>114</v>
      </c>
      <c r="F102" s="47">
        <v>3833.43</v>
      </c>
    </row>
    <row r="103" spans="1:6" ht="15">
      <c r="A103" s="116" t="s">
        <v>55</v>
      </c>
      <c r="B103" s="117">
        <v>388</v>
      </c>
      <c r="C103" s="118">
        <v>98</v>
      </c>
      <c r="D103" s="47">
        <f t="shared" si="5"/>
        <v>290</v>
      </c>
      <c r="E103" s="119">
        <v>19</v>
      </c>
      <c r="F103" s="47">
        <v>5384.53</v>
      </c>
    </row>
    <row r="104" spans="1:6" ht="15">
      <c r="A104" s="116" t="s">
        <v>69</v>
      </c>
      <c r="B104" s="117">
        <v>243</v>
      </c>
      <c r="C104" s="118">
        <v>38</v>
      </c>
      <c r="D104" s="47">
        <f t="shared" si="5"/>
        <v>205</v>
      </c>
      <c r="E104" s="119">
        <v>48</v>
      </c>
      <c r="F104" s="47">
        <v>4322</v>
      </c>
    </row>
    <row r="105" spans="1:6" ht="15">
      <c r="A105" s="116" t="s">
        <v>57</v>
      </c>
      <c r="B105" s="117">
        <v>227</v>
      </c>
      <c r="C105" s="118">
        <v>148</v>
      </c>
      <c r="D105" s="47">
        <f t="shared" si="5"/>
        <v>79</v>
      </c>
      <c r="E105" s="119">
        <v>27</v>
      </c>
      <c r="F105" s="47">
        <v>4684</v>
      </c>
    </row>
    <row r="106" spans="1:6" ht="15">
      <c r="A106" s="116" t="s">
        <v>284</v>
      </c>
      <c r="B106" s="117">
        <v>200</v>
      </c>
      <c r="C106" s="118">
        <v>81</v>
      </c>
      <c r="D106" s="47">
        <f t="shared" si="5"/>
        <v>119</v>
      </c>
      <c r="E106" s="119">
        <v>44</v>
      </c>
      <c r="F106" s="47">
        <v>3847.14</v>
      </c>
    </row>
    <row r="107" spans="1:6" ht="15">
      <c r="A107" s="116" t="s">
        <v>71</v>
      </c>
      <c r="B107" s="117">
        <v>176</v>
      </c>
      <c r="C107" s="118">
        <v>90</v>
      </c>
      <c r="D107" s="47">
        <f t="shared" si="5"/>
        <v>86</v>
      </c>
      <c r="E107" s="119">
        <v>23</v>
      </c>
      <c r="F107" s="47">
        <v>4465.78</v>
      </c>
    </row>
  </sheetData>
  <sheetProtection/>
  <mergeCells count="19">
    <mergeCell ref="A75:F75"/>
    <mergeCell ref="A86:F86"/>
    <mergeCell ref="A97:F97"/>
    <mergeCell ref="A9:F9"/>
    <mergeCell ref="A20:F20"/>
    <mergeCell ref="A31:F31"/>
    <mergeCell ref="A42:F42"/>
    <mergeCell ref="A53:F53"/>
    <mergeCell ref="A64:F64"/>
    <mergeCell ref="A1:F1"/>
    <mergeCell ref="A3:F3"/>
    <mergeCell ref="A5:A7"/>
    <mergeCell ref="B5:B7"/>
    <mergeCell ref="C5:C7"/>
    <mergeCell ref="D5:D7"/>
    <mergeCell ref="E5:F5"/>
    <mergeCell ref="E6:E7"/>
    <mergeCell ref="F6:F7"/>
    <mergeCell ref="A2:F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75" r:id="rId1"/>
  <rowBreaks count="2" manualBreakCount="2">
    <brk id="52" max="5" man="1"/>
    <brk id="9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5" zoomScaleSheetLayoutView="95" zoomScalePageLayoutView="0" workbookViewId="0" topLeftCell="A1">
      <selection activeCell="B4" sqref="B4"/>
    </sheetView>
  </sheetViews>
  <sheetFormatPr defaultColWidth="10.140625" defaultRowHeight="15"/>
  <cols>
    <col min="1" max="1" width="4.57421875" style="49" customWidth="1"/>
    <col min="2" max="2" width="66.57421875" style="66" customWidth="1"/>
    <col min="3" max="3" width="19.8515625" style="67" customWidth="1"/>
    <col min="4" max="250" width="9.140625" style="65" customWidth="1"/>
    <col min="251" max="251" width="4.140625" style="65" customWidth="1"/>
    <col min="252" max="252" width="31.140625" style="65" customWidth="1"/>
    <col min="253" max="255" width="10.00390625" style="65" customWidth="1"/>
    <col min="256" max="16384" width="10.140625" style="65" customWidth="1"/>
  </cols>
  <sheetData>
    <row r="1" spans="1:256" s="49" customFormat="1" ht="34.5" customHeight="1">
      <c r="A1" s="147" t="s">
        <v>309</v>
      </c>
      <c r="B1" s="147"/>
      <c r="C1" s="1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2:256" s="49" customFormat="1" ht="15" customHeight="1">
      <c r="B2" s="147" t="s">
        <v>79</v>
      </c>
      <c r="C2" s="1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ht="2.25" customHeight="1"/>
    <row r="4" spans="1:3" s="52" customFormat="1" ht="61.5" customHeight="1">
      <c r="A4" s="55" t="s">
        <v>42</v>
      </c>
      <c r="B4" s="50" t="s">
        <v>123</v>
      </c>
      <c r="C4" s="51" t="s">
        <v>80</v>
      </c>
    </row>
    <row r="5" spans="1:256" ht="15">
      <c r="A5" s="55">
        <v>1</v>
      </c>
      <c r="B5" s="120" t="s">
        <v>237</v>
      </c>
      <c r="C5" s="51">
        <v>16143.58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</row>
    <row r="6" spans="1:256" ht="15">
      <c r="A6" s="55">
        <v>2</v>
      </c>
      <c r="B6" s="120" t="s">
        <v>269</v>
      </c>
      <c r="C6" s="51">
        <v>15071.43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 ht="15">
      <c r="A7" s="55">
        <v>3</v>
      </c>
      <c r="B7" s="120" t="s">
        <v>215</v>
      </c>
      <c r="C7" s="51">
        <v>15000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</row>
    <row r="8" spans="1:256" ht="15">
      <c r="A8" s="55">
        <v>4</v>
      </c>
      <c r="B8" s="120" t="s">
        <v>317</v>
      </c>
      <c r="C8" s="51">
        <v>15000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spans="1:256" ht="15">
      <c r="A9" s="55">
        <v>5</v>
      </c>
      <c r="B9" s="120" t="s">
        <v>214</v>
      </c>
      <c r="C9" s="51">
        <v>15000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ht="15">
      <c r="A10" s="55">
        <v>6</v>
      </c>
      <c r="B10" s="120" t="s">
        <v>266</v>
      </c>
      <c r="C10" s="51">
        <v>13120.5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spans="1:256" ht="15">
      <c r="A11" s="55">
        <v>7</v>
      </c>
      <c r="B11" s="120" t="s">
        <v>318</v>
      </c>
      <c r="C11" s="51">
        <v>13060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256" ht="15">
      <c r="A12" s="55">
        <v>8</v>
      </c>
      <c r="B12" s="120" t="s">
        <v>120</v>
      </c>
      <c r="C12" s="51">
        <v>12155</v>
      </c>
      <c r="D12" s="126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spans="1:256" ht="15">
      <c r="A13" s="55">
        <v>9</v>
      </c>
      <c r="B13" s="120" t="s">
        <v>319</v>
      </c>
      <c r="C13" s="51">
        <v>12000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</row>
    <row r="14" spans="1:256" ht="15">
      <c r="A14" s="55">
        <v>10</v>
      </c>
      <c r="B14" s="120" t="s">
        <v>320</v>
      </c>
      <c r="C14" s="51">
        <v>12000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256" ht="30.75">
      <c r="A15" s="55">
        <v>11</v>
      </c>
      <c r="B15" s="120" t="s">
        <v>119</v>
      </c>
      <c r="C15" s="51">
        <v>12000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</row>
    <row r="16" spans="1:256" ht="15">
      <c r="A16" s="55">
        <v>12</v>
      </c>
      <c r="B16" s="120" t="s">
        <v>268</v>
      </c>
      <c r="C16" s="51">
        <v>11000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ht="15">
      <c r="A17" s="55">
        <v>13</v>
      </c>
      <c r="B17" s="120" t="s">
        <v>321</v>
      </c>
      <c r="C17" s="51">
        <v>10990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ht="15">
      <c r="A18" s="55">
        <v>14</v>
      </c>
      <c r="B18" s="120" t="s">
        <v>322</v>
      </c>
      <c r="C18" s="51">
        <v>10683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256" ht="15">
      <c r="A19" s="55">
        <v>15</v>
      </c>
      <c r="B19" s="120" t="s">
        <v>323</v>
      </c>
      <c r="C19" s="51">
        <v>10082.5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ht="15">
      <c r="A20" s="55">
        <v>16</v>
      </c>
      <c r="B20" s="120" t="s">
        <v>324</v>
      </c>
      <c r="C20" s="51">
        <v>10009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</row>
    <row r="21" spans="1:256" ht="15">
      <c r="A21" s="55">
        <v>17</v>
      </c>
      <c r="B21" s="120" t="s">
        <v>286</v>
      </c>
      <c r="C21" s="51">
        <v>10000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</row>
    <row r="22" spans="1:256" ht="15">
      <c r="A22" s="55">
        <v>18</v>
      </c>
      <c r="B22" s="120" t="s">
        <v>288</v>
      </c>
      <c r="C22" s="51">
        <v>10000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</row>
    <row r="23" spans="1:256" ht="15">
      <c r="A23" s="55">
        <v>19</v>
      </c>
      <c r="B23" s="120" t="s">
        <v>273</v>
      </c>
      <c r="C23" s="51">
        <v>10000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</row>
    <row r="24" spans="1:256" ht="15">
      <c r="A24" s="55">
        <v>20</v>
      </c>
      <c r="B24" s="120" t="s">
        <v>254</v>
      </c>
      <c r="C24" s="51">
        <v>10000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  <row r="25" spans="1:256" ht="15">
      <c r="A25" s="55">
        <v>21</v>
      </c>
      <c r="B25" s="120" t="s">
        <v>218</v>
      </c>
      <c r="C25" s="51">
        <v>10000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</row>
    <row r="26" spans="1:256" ht="15">
      <c r="A26" s="55">
        <v>22</v>
      </c>
      <c r="B26" s="120" t="s">
        <v>325</v>
      </c>
      <c r="C26" s="51">
        <v>10000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</row>
    <row r="27" spans="1:256" ht="15">
      <c r="A27" s="55">
        <v>23</v>
      </c>
      <c r="B27" s="120" t="s">
        <v>326</v>
      </c>
      <c r="C27" s="51">
        <v>10000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</row>
    <row r="28" spans="1:256" ht="15">
      <c r="A28" s="55">
        <v>24</v>
      </c>
      <c r="B28" s="120" t="s">
        <v>287</v>
      </c>
      <c r="C28" s="51">
        <v>10000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</row>
    <row r="29" spans="1:256" ht="15">
      <c r="A29" s="55">
        <v>25</v>
      </c>
      <c r="B29" s="120" t="s">
        <v>272</v>
      </c>
      <c r="C29" s="51">
        <v>9733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</row>
    <row r="30" spans="1:256" ht="15">
      <c r="A30" s="55">
        <v>26</v>
      </c>
      <c r="B30" s="120" t="s">
        <v>327</v>
      </c>
      <c r="C30" s="51">
        <v>9545.45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</row>
    <row r="31" spans="1:256" ht="15">
      <c r="A31" s="55">
        <v>27</v>
      </c>
      <c r="B31" s="120" t="s">
        <v>219</v>
      </c>
      <c r="C31" s="51">
        <v>9500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</row>
    <row r="32" spans="1:256" ht="15">
      <c r="A32" s="55">
        <v>28</v>
      </c>
      <c r="B32" s="120" t="s">
        <v>216</v>
      </c>
      <c r="C32" s="51">
        <v>9500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</row>
    <row r="33" spans="1:256" ht="15">
      <c r="A33" s="55">
        <v>29</v>
      </c>
      <c r="B33" s="120" t="s">
        <v>328</v>
      </c>
      <c r="C33" s="51">
        <v>9400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</row>
    <row r="34" spans="1:3" ht="15">
      <c r="A34" s="55">
        <v>30</v>
      </c>
      <c r="B34" s="120" t="s">
        <v>329</v>
      </c>
      <c r="C34" s="121">
        <v>9373.33</v>
      </c>
    </row>
    <row r="35" spans="1:3" ht="15">
      <c r="A35" s="55">
        <v>31</v>
      </c>
      <c r="B35" s="120" t="s">
        <v>210</v>
      </c>
      <c r="C35" s="121">
        <v>9323.53</v>
      </c>
    </row>
    <row r="36" spans="1:3" ht="15">
      <c r="A36" s="55">
        <v>32</v>
      </c>
      <c r="B36" s="120" t="s">
        <v>240</v>
      </c>
      <c r="C36" s="121">
        <v>9100</v>
      </c>
    </row>
    <row r="37" spans="1:3" ht="15">
      <c r="A37" s="55">
        <v>33</v>
      </c>
      <c r="B37" s="120" t="s">
        <v>267</v>
      </c>
      <c r="C37" s="121">
        <v>9098.33</v>
      </c>
    </row>
    <row r="38" spans="1:3" ht="15">
      <c r="A38" s="55">
        <v>34</v>
      </c>
      <c r="B38" s="120" t="s">
        <v>330</v>
      </c>
      <c r="C38" s="121">
        <v>9032.6</v>
      </c>
    </row>
    <row r="39" spans="1:3" ht="15">
      <c r="A39" s="55">
        <v>35</v>
      </c>
      <c r="B39" s="120" t="s">
        <v>331</v>
      </c>
      <c r="C39" s="121">
        <v>9000</v>
      </c>
    </row>
    <row r="40" spans="1:3" ht="15">
      <c r="A40" s="55">
        <v>36</v>
      </c>
      <c r="B40" s="120" t="s">
        <v>289</v>
      </c>
      <c r="C40" s="121">
        <v>9000</v>
      </c>
    </row>
    <row r="41" spans="1:3" ht="15">
      <c r="A41" s="55">
        <v>37</v>
      </c>
      <c r="B41" s="120" t="s">
        <v>332</v>
      </c>
      <c r="C41" s="121">
        <v>9000</v>
      </c>
    </row>
    <row r="42" spans="1:3" ht="15">
      <c r="A42" s="55">
        <v>38</v>
      </c>
      <c r="B42" s="120" t="s">
        <v>290</v>
      </c>
      <c r="C42" s="121">
        <v>9000</v>
      </c>
    </row>
    <row r="43" spans="1:3" ht="15">
      <c r="A43" s="55">
        <v>39</v>
      </c>
      <c r="B43" s="120" t="s">
        <v>238</v>
      </c>
      <c r="C43" s="121">
        <v>8990</v>
      </c>
    </row>
    <row r="44" spans="1:3" ht="15">
      <c r="A44" s="55">
        <v>40</v>
      </c>
      <c r="B44" s="120" t="s">
        <v>224</v>
      </c>
      <c r="C44" s="121">
        <v>8976.75</v>
      </c>
    </row>
    <row r="45" spans="1:3" ht="15">
      <c r="A45" s="55">
        <v>41</v>
      </c>
      <c r="B45" s="120" t="s">
        <v>333</v>
      </c>
      <c r="C45" s="121">
        <v>8933.33</v>
      </c>
    </row>
    <row r="46" spans="1:3" ht="15">
      <c r="A46" s="55">
        <v>42</v>
      </c>
      <c r="B46" s="120" t="s">
        <v>334</v>
      </c>
      <c r="C46" s="121">
        <v>8904.17</v>
      </c>
    </row>
    <row r="47" spans="1:3" ht="15">
      <c r="A47" s="55">
        <v>43</v>
      </c>
      <c r="B47" s="120" t="s">
        <v>274</v>
      </c>
      <c r="C47" s="121">
        <v>8827</v>
      </c>
    </row>
    <row r="48" spans="1:3" ht="15">
      <c r="A48" s="55">
        <v>44</v>
      </c>
      <c r="B48" s="120" t="s">
        <v>270</v>
      </c>
      <c r="C48" s="121">
        <v>8827</v>
      </c>
    </row>
    <row r="49" spans="1:3" ht="15">
      <c r="A49" s="55">
        <v>45</v>
      </c>
      <c r="B49" s="120" t="s">
        <v>265</v>
      </c>
      <c r="C49" s="121">
        <v>8827</v>
      </c>
    </row>
    <row r="50" spans="1:3" ht="15">
      <c r="A50" s="55">
        <v>46</v>
      </c>
      <c r="B50" s="120" t="s">
        <v>122</v>
      </c>
      <c r="C50" s="121">
        <v>8699.89</v>
      </c>
    </row>
    <row r="51" spans="1:3" ht="15">
      <c r="A51" s="55">
        <v>47</v>
      </c>
      <c r="B51" s="120" t="s">
        <v>263</v>
      </c>
      <c r="C51" s="121">
        <v>8698.5</v>
      </c>
    </row>
    <row r="52" spans="1:3" ht="15">
      <c r="A52" s="55">
        <v>48</v>
      </c>
      <c r="B52" s="120" t="s">
        <v>220</v>
      </c>
      <c r="C52" s="121">
        <v>8636.36</v>
      </c>
    </row>
    <row r="53" spans="1:3" ht="15">
      <c r="A53" s="55">
        <v>49</v>
      </c>
      <c r="B53" s="120" t="s">
        <v>256</v>
      </c>
      <c r="C53" s="121">
        <v>8500</v>
      </c>
    </row>
    <row r="54" spans="1:3" ht="15">
      <c r="A54" s="55">
        <v>50</v>
      </c>
      <c r="B54" s="120" t="s">
        <v>335</v>
      </c>
      <c r="C54" s="121">
        <v>8500</v>
      </c>
    </row>
  </sheetData>
  <sheetProtection/>
  <mergeCells count="2">
    <mergeCell ref="B2:C2"/>
    <mergeCell ref="A1:C1"/>
  </mergeCells>
  <printOptions horizontalCentered="1"/>
  <pageMargins left="0.984251968503937" right="0.3937007874015748" top="0.1968503937007874" bottom="0.1968503937007874" header="0" footer="0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2"/>
  <sheetViews>
    <sheetView view="pageBreakPreview" zoomScale="87" zoomScaleNormal="80" zoomScaleSheetLayoutView="87" zoomScalePageLayoutView="0" workbookViewId="0" topLeftCell="A1">
      <selection activeCell="A3" sqref="A3"/>
    </sheetView>
  </sheetViews>
  <sheetFormatPr defaultColWidth="8.8515625" defaultRowHeight="15"/>
  <cols>
    <col min="1" max="1" width="59.140625" style="46" customWidth="1"/>
    <col min="2" max="2" width="24.57421875" style="72" customWidth="1"/>
    <col min="3" max="16384" width="8.8515625" style="69" customWidth="1"/>
  </cols>
  <sheetData>
    <row r="1" spans="1:2" ht="54" customHeight="1">
      <c r="A1" s="136" t="s">
        <v>310</v>
      </c>
      <c r="B1" s="136"/>
    </row>
    <row r="2" spans="1:2" ht="15">
      <c r="A2" s="148"/>
      <c r="B2" s="148"/>
    </row>
    <row r="3" spans="1:2" ht="60" customHeight="1">
      <c r="A3" s="64" t="s">
        <v>40</v>
      </c>
      <c r="B3" s="70" t="s">
        <v>239</v>
      </c>
    </row>
    <row r="4" spans="1:2" ht="30">
      <c r="A4" s="71" t="s">
        <v>28</v>
      </c>
      <c r="B4" s="70">
        <v>5863.123927125506</v>
      </c>
    </row>
    <row r="5" spans="1:2" ht="15">
      <c r="A5" s="114" t="s">
        <v>215</v>
      </c>
      <c r="B5" s="47">
        <v>15000</v>
      </c>
    </row>
    <row r="6" spans="1:2" ht="15">
      <c r="A6" s="114" t="s">
        <v>317</v>
      </c>
      <c r="B6" s="47">
        <v>15000</v>
      </c>
    </row>
    <row r="7" spans="1:2" ht="15">
      <c r="A7" s="114" t="s">
        <v>214</v>
      </c>
      <c r="B7" s="47">
        <v>15000</v>
      </c>
    </row>
    <row r="8" spans="1:2" ht="15">
      <c r="A8" s="114" t="s">
        <v>319</v>
      </c>
      <c r="B8" s="47">
        <v>12000</v>
      </c>
    </row>
    <row r="9" spans="1:2" ht="15">
      <c r="A9" s="114" t="s">
        <v>321</v>
      </c>
      <c r="B9" s="47">
        <v>10990</v>
      </c>
    </row>
    <row r="10" spans="1:2" ht="15">
      <c r="A10" s="114" t="s">
        <v>324</v>
      </c>
      <c r="B10" s="47">
        <v>10009</v>
      </c>
    </row>
    <row r="11" spans="1:2" ht="15">
      <c r="A11" s="114" t="s">
        <v>286</v>
      </c>
      <c r="B11" s="47">
        <v>10000</v>
      </c>
    </row>
    <row r="12" spans="1:2" ht="15">
      <c r="A12" s="114" t="s">
        <v>216</v>
      </c>
      <c r="B12" s="47">
        <v>9500</v>
      </c>
    </row>
    <row r="13" spans="1:2" ht="15">
      <c r="A13" s="114" t="s">
        <v>267</v>
      </c>
      <c r="B13" s="47">
        <v>9098.33</v>
      </c>
    </row>
    <row r="14" spans="1:2" ht="15">
      <c r="A14" s="114" t="s">
        <v>238</v>
      </c>
      <c r="B14" s="47">
        <v>8990</v>
      </c>
    </row>
    <row r="15" spans="1:2" ht="15">
      <c r="A15" s="71" t="s">
        <v>2</v>
      </c>
      <c r="B15" s="70">
        <v>5351.981088825215</v>
      </c>
    </row>
    <row r="16" spans="1:2" ht="15">
      <c r="A16" s="114" t="s">
        <v>318</v>
      </c>
      <c r="B16" s="47">
        <v>13060</v>
      </c>
    </row>
    <row r="17" spans="1:2" ht="15">
      <c r="A17" s="114" t="s">
        <v>272</v>
      </c>
      <c r="B17" s="47">
        <v>9733</v>
      </c>
    </row>
    <row r="18" spans="1:2" ht="15">
      <c r="A18" s="114" t="s">
        <v>331</v>
      </c>
      <c r="B18" s="47">
        <v>9000</v>
      </c>
    </row>
    <row r="19" spans="1:2" ht="15">
      <c r="A19" s="114" t="s">
        <v>334</v>
      </c>
      <c r="B19" s="47">
        <v>8904.17</v>
      </c>
    </row>
    <row r="20" spans="1:2" ht="15">
      <c r="A20" s="114" t="s">
        <v>264</v>
      </c>
      <c r="B20" s="47">
        <v>8268</v>
      </c>
    </row>
    <row r="21" spans="1:2" ht="15">
      <c r="A21" s="114" t="s">
        <v>336</v>
      </c>
      <c r="B21" s="47">
        <v>8000</v>
      </c>
    </row>
    <row r="22" spans="1:2" ht="15">
      <c r="A22" s="114" t="s">
        <v>291</v>
      </c>
      <c r="B22" s="47">
        <v>8000</v>
      </c>
    </row>
    <row r="23" spans="1:2" ht="15">
      <c r="A23" s="114" t="s">
        <v>337</v>
      </c>
      <c r="B23" s="47">
        <v>7333.33</v>
      </c>
    </row>
    <row r="24" spans="1:2" ht="15">
      <c r="A24" s="114" t="s">
        <v>338</v>
      </c>
      <c r="B24" s="47">
        <v>7260</v>
      </c>
    </row>
    <row r="25" spans="1:2" ht="15">
      <c r="A25" s="114" t="s">
        <v>189</v>
      </c>
      <c r="B25" s="47">
        <v>7206.33</v>
      </c>
    </row>
    <row r="26" spans="1:2" ht="15">
      <c r="A26" s="71" t="s">
        <v>1</v>
      </c>
      <c r="B26" s="70">
        <v>5216.594503816794</v>
      </c>
    </row>
    <row r="27" spans="1:2" ht="15">
      <c r="A27" s="114" t="s">
        <v>120</v>
      </c>
      <c r="B27" s="47">
        <v>12155</v>
      </c>
    </row>
    <row r="28" spans="1:2" ht="15">
      <c r="A28" s="114" t="s">
        <v>288</v>
      </c>
      <c r="B28" s="47">
        <v>10000</v>
      </c>
    </row>
    <row r="29" spans="1:2" ht="15">
      <c r="A29" s="114" t="s">
        <v>327</v>
      </c>
      <c r="B29" s="47">
        <v>9545.45</v>
      </c>
    </row>
    <row r="30" spans="1:2" ht="15">
      <c r="A30" s="114" t="s">
        <v>240</v>
      </c>
      <c r="B30" s="47">
        <v>9100</v>
      </c>
    </row>
    <row r="31" spans="1:2" ht="15">
      <c r="A31" s="114" t="s">
        <v>330</v>
      </c>
      <c r="B31" s="47">
        <v>9032.6</v>
      </c>
    </row>
    <row r="32" spans="1:2" ht="15">
      <c r="A32" s="114" t="s">
        <v>285</v>
      </c>
      <c r="B32" s="47">
        <v>8361.5</v>
      </c>
    </row>
    <row r="33" spans="1:2" ht="15">
      <c r="A33" s="114" t="s">
        <v>339</v>
      </c>
      <c r="B33" s="47">
        <v>8093.46</v>
      </c>
    </row>
    <row r="34" spans="1:2" ht="15">
      <c r="A34" s="114" t="s">
        <v>292</v>
      </c>
      <c r="B34" s="47">
        <v>8000</v>
      </c>
    </row>
    <row r="35" spans="1:2" ht="15">
      <c r="A35" s="114" t="s">
        <v>283</v>
      </c>
      <c r="B35" s="47">
        <v>8000</v>
      </c>
    </row>
    <row r="36" spans="1:2" ht="15">
      <c r="A36" s="114" t="s">
        <v>340</v>
      </c>
      <c r="B36" s="47">
        <v>7226.44</v>
      </c>
    </row>
    <row r="37" spans="1:2" ht="15">
      <c r="A37" s="71" t="s">
        <v>0</v>
      </c>
      <c r="B37" s="70">
        <v>5093.588443708609</v>
      </c>
    </row>
    <row r="38" spans="1:2" ht="15">
      <c r="A38" s="116" t="s">
        <v>268</v>
      </c>
      <c r="B38" s="47">
        <v>11000</v>
      </c>
    </row>
    <row r="39" spans="1:2" ht="15">
      <c r="A39" s="116" t="s">
        <v>241</v>
      </c>
      <c r="B39" s="47">
        <v>7200</v>
      </c>
    </row>
    <row r="40" spans="1:2" ht="15">
      <c r="A40" s="116" t="s">
        <v>341</v>
      </c>
      <c r="B40" s="47">
        <v>7000</v>
      </c>
    </row>
    <row r="41" spans="1:2" ht="15">
      <c r="A41" s="116" t="s">
        <v>293</v>
      </c>
      <c r="B41" s="47">
        <v>6167.29</v>
      </c>
    </row>
    <row r="42" spans="1:2" ht="15">
      <c r="A42" s="116" t="s">
        <v>255</v>
      </c>
      <c r="B42" s="47">
        <v>6000</v>
      </c>
    </row>
    <row r="43" spans="1:2" ht="15">
      <c r="A43" s="116" t="s">
        <v>242</v>
      </c>
      <c r="B43" s="47">
        <v>5500</v>
      </c>
    </row>
    <row r="44" spans="1:2" ht="15">
      <c r="A44" s="116" t="s">
        <v>294</v>
      </c>
      <c r="B44" s="47">
        <v>5241</v>
      </c>
    </row>
    <row r="45" spans="1:2" ht="15">
      <c r="A45" s="116" t="s">
        <v>161</v>
      </c>
      <c r="B45" s="47">
        <v>5238.36</v>
      </c>
    </row>
    <row r="46" spans="1:2" ht="15">
      <c r="A46" s="114" t="s">
        <v>342</v>
      </c>
      <c r="B46" s="47">
        <v>5061.5</v>
      </c>
    </row>
    <row r="47" spans="1:2" ht="15">
      <c r="A47" s="116" t="s">
        <v>243</v>
      </c>
      <c r="B47" s="47">
        <v>5000</v>
      </c>
    </row>
    <row r="48" spans="1:2" ht="15">
      <c r="A48" s="71" t="s">
        <v>4</v>
      </c>
      <c r="B48" s="70">
        <v>4676.244040574809</v>
      </c>
    </row>
    <row r="49" spans="1:2" ht="15">
      <c r="A49" s="116" t="s">
        <v>295</v>
      </c>
      <c r="B49" s="47">
        <v>7500</v>
      </c>
    </row>
    <row r="50" spans="1:2" ht="15">
      <c r="A50" s="116" t="s">
        <v>142</v>
      </c>
      <c r="B50" s="47">
        <v>7000</v>
      </c>
    </row>
    <row r="51" spans="1:2" ht="15">
      <c r="A51" s="116" t="s">
        <v>261</v>
      </c>
      <c r="B51" s="47">
        <v>6766.67</v>
      </c>
    </row>
    <row r="52" spans="1:2" ht="15">
      <c r="A52" s="116" t="s">
        <v>244</v>
      </c>
      <c r="B52" s="47">
        <v>6666.67</v>
      </c>
    </row>
    <row r="53" spans="1:2" ht="15">
      <c r="A53" s="116" t="s">
        <v>193</v>
      </c>
      <c r="B53" s="47">
        <v>6221.1</v>
      </c>
    </row>
    <row r="54" spans="1:2" ht="15">
      <c r="A54" s="116" t="s">
        <v>343</v>
      </c>
      <c r="B54" s="47">
        <v>5196</v>
      </c>
    </row>
    <row r="55" spans="1:2" ht="15">
      <c r="A55" s="116" t="s">
        <v>245</v>
      </c>
      <c r="B55" s="47">
        <v>5000</v>
      </c>
    </row>
    <row r="56" spans="1:2" ht="15">
      <c r="A56" s="116" t="s">
        <v>246</v>
      </c>
      <c r="B56" s="47">
        <v>4875.57</v>
      </c>
    </row>
    <row r="57" spans="1:2" ht="15">
      <c r="A57" s="116" t="s">
        <v>160</v>
      </c>
      <c r="B57" s="47">
        <v>4857.13</v>
      </c>
    </row>
    <row r="58" spans="1:2" ht="15">
      <c r="A58" s="114" t="s">
        <v>271</v>
      </c>
      <c r="B58" s="47">
        <v>4841.43</v>
      </c>
    </row>
    <row r="59" spans="1:2" ht="30">
      <c r="A59" s="71" t="s">
        <v>29</v>
      </c>
      <c r="B59" s="70">
        <v>4877.359487179488</v>
      </c>
    </row>
    <row r="60" spans="1:2" ht="15">
      <c r="A60" s="114" t="s">
        <v>256</v>
      </c>
      <c r="B60" s="47">
        <v>8500</v>
      </c>
    </row>
    <row r="61" spans="1:2" ht="15">
      <c r="A61" s="114" t="s">
        <v>275</v>
      </c>
      <c r="B61" s="47">
        <v>7500</v>
      </c>
    </row>
    <row r="62" spans="1:2" ht="15">
      <c r="A62" s="114" t="s">
        <v>298</v>
      </c>
      <c r="B62" s="47">
        <v>6168.33</v>
      </c>
    </row>
    <row r="63" spans="1:2" ht="15">
      <c r="A63" s="114" t="s">
        <v>247</v>
      </c>
      <c r="B63" s="47">
        <v>5500</v>
      </c>
    </row>
    <row r="64" spans="1:2" ht="15">
      <c r="A64" s="114" t="s">
        <v>296</v>
      </c>
      <c r="B64" s="47">
        <v>5032</v>
      </c>
    </row>
    <row r="65" spans="1:2" ht="15">
      <c r="A65" s="114" t="s">
        <v>344</v>
      </c>
      <c r="B65" s="47">
        <v>5000</v>
      </c>
    </row>
    <row r="66" spans="1:2" ht="15">
      <c r="A66" s="114" t="s">
        <v>345</v>
      </c>
      <c r="B66" s="47">
        <v>5000</v>
      </c>
    </row>
    <row r="67" spans="1:2" ht="15">
      <c r="A67" s="114" t="s">
        <v>297</v>
      </c>
      <c r="B67" s="47">
        <v>5000</v>
      </c>
    </row>
    <row r="68" spans="1:2" ht="15">
      <c r="A68" s="114" t="s">
        <v>257</v>
      </c>
      <c r="B68" s="47">
        <v>4242.67</v>
      </c>
    </row>
    <row r="69" spans="1:2" ht="30.75">
      <c r="A69" s="114" t="s">
        <v>346</v>
      </c>
      <c r="B69" s="47">
        <v>4100</v>
      </c>
    </row>
    <row r="70" spans="1:2" ht="15">
      <c r="A70" s="71" t="s">
        <v>5</v>
      </c>
      <c r="B70" s="70">
        <v>6336.965133105802</v>
      </c>
    </row>
    <row r="71" spans="1:2" ht="30.75">
      <c r="A71" s="114" t="s">
        <v>119</v>
      </c>
      <c r="B71" s="47">
        <v>12000</v>
      </c>
    </row>
    <row r="72" spans="1:2" ht="15">
      <c r="A72" s="114" t="s">
        <v>322</v>
      </c>
      <c r="B72" s="47">
        <v>10683</v>
      </c>
    </row>
    <row r="73" spans="1:2" ht="15">
      <c r="A73" s="114" t="s">
        <v>323</v>
      </c>
      <c r="B73" s="47">
        <v>10082.5</v>
      </c>
    </row>
    <row r="74" spans="1:2" ht="15">
      <c r="A74" s="114" t="s">
        <v>273</v>
      </c>
      <c r="B74" s="47">
        <v>10000</v>
      </c>
    </row>
    <row r="75" spans="1:2" ht="15">
      <c r="A75" s="114" t="s">
        <v>218</v>
      </c>
      <c r="B75" s="47">
        <v>10000</v>
      </c>
    </row>
    <row r="76" spans="1:2" ht="15">
      <c r="A76" s="114" t="s">
        <v>325</v>
      </c>
      <c r="B76" s="47">
        <v>10000</v>
      </c>
    </row>
    <row r="77" spans="1:2" ht="15">
      <c r="A77" s="114" t="s">
        <v>326</v>
      </c>
      <c r="B77" s="47">
        <v>10000</v>
      </c>
    </row>
    <row r="78" spans="1:2" ht="15">
      <c r="A78" s="114" t="s">
        <v>287</v>
      </c>
      <c r="B78" s="47">
        <v>10000</v>
      </c>
    </row>
    <row r="79" spans="1:2" ht="15">
      <c r="A79" s="114" t="s">
        <v>219</v>
      </c>
      <c r="B79" s="47">
        <v>9500</v>
      </c>
    </row>
    <row r="80" spans="1:2" ht="15">
      <c r="A80" s="114" t="s">
        <v>328</v>
      </c>
      <c r="B80" s="47">
        <v>9400</v>
      </c>
    </row>
    <row r="81" spans="1:2" ht="45">
      <c r="A81" s="71" t="s">
        <v>6</v>
      </c>
      <c r="B81" s="70">
        <v>6331.623888888887</v>
      </c>
    </row>
    <row r="82" spans="1:2" ht="15">
      <c r="A82" s="116" t="s">
        <v>237</v>
      </c>
      <c r="B82" s="47">
        <v>16143.58</v>
      </c>
    </row>
    <row r="83" spans="1:2" ht="15">
      <c r="A83" s="116" t="s">
        <v>269</v>
      </c>
      <c r="B83" s="47">
        <v>15071.43</v>
      </c>
    </row>
    <row r="84" spans="1:2" ht="15">
      <c r="A84" s="116" t="s">
        <v>266</v>
      </c>
      <c r="B84" s="47">
        <v>13120.5</v>
      </c>
    </row>
    <row r="85" spans="1:2" ht="15">
      <c r="A85" s="116" t="s">
        <v>320</v>
      </c>
      <c r="B85" s="47">
        <v>12000</v>
      </c>
    </row>
    <row r="86" spans="1:2" ht="15">
      <c r="A86" s="116" t="s">
        <v>254</v>
      </c>
      <c r="B86" s="47">
        <v>10000</v>
      </c>
    </row>
    <row r="87" spans="1:2" ht="15">
      <c r="A87" s="116" t="s">
        <v>210</v>
      </c>
      <c r="B87" s="47">
        <v>9323.53</v>
      </c>
    </row>
    <row r="88" spans="1:2" ht="15">
      <c r="A88" s="116" t="s">
        <v>290</v>
      </c>
      <c r="B88" s="47">
        <v>9000</v>
      </c>
    </row>
    <row r="89" spans="1:2" ht="15">
      <c r="A89" s="116" t="s">
        <v>333</v>
      </c>
      <c r="B89" s="47">
        <v>8933.33</v>
      </c>
    </row>
    <row r="90" spans="1:2" ht="15">
      <c r="A90" s="116" t="s">
        <v>335</v>
      </c>
      <c r="B90" s="47">
        <v>8500</v>
      </c>
    </row>
    <row r="91" spans="1:2" ht="15">
      <c r="A91" s="116" t="s">
        <v>217</v>
      </c>
      <c r="B91" s="47">
        <v>8435</v>
      </c>
    </row>
    <row r="92" spans="1:2" ht="15">
      <c r="A92" s="71" t="s">
        <v>3</v>
      </c>
      <c r="B92" s="70">
        <v>4604.309753231492</v>
      </c>
    </row>
    <row r="93" spans="1:2" ht="15">
      <c r="A93" s="114" t="s">
        <v>347</v>
      </c>
      <c r="B93" s="47">
        <v>6975</v>
      </c>
    </row>
    <row r="94" spans="1:2" ht="15">
      <c r="A94" s="114" t="s">
        <v>348</v>
      </c>
      <c r="B94" s="47">
        <v>6500</v>
      </c>
    </row>
    <row r="95" spans="1:2" ht="15">
      <c r="A95" s="114" t="s">
        <v>279</v>
      </c>
      <c r="B95" s="47">
        <v>6162</v>
      </c>
    </row>
    <row r="96" spans="1:2" ht="15">
      <c r="A96" s="114" t="s">
        <v>146</v>
      </c>
      <c r="B96" s="47">
        <v>6026.62</v>
      </c>
    </row>
    <row r="97" spans="1:2" ht="15">
      <c r="A97" s="114" t="s">
        <v>282</v>
      </c>
      <c r="B97" s="47">
        <v>6000</v>
      </c>
    </row>
    <row r="98" spans="1:2" ht="15">
      <c r="A98" s="114" t="s">
        <v>299</v>
      </c>
      <c r="B98" s="47">
        <v>5500</v>
      </c>
    </row>
    <row r="99" spans="1:2" ht="15">
      <c r="A99" s="114" t="s">
        <v>280</v>
      </c>
      <c r="B99" s="47">
        <v>5407.33</v>
      </c>
    </row>
    <row r="100" spans="1:2" ht="15">
      <c r="A100" s="114" t="s">
        <v>281</v>
      </c>
      <c r="B100" s="47">
        <v>5384.53</v>
      </c>
    </row>
    <row r="101" spans="1:2" ht="15">
      <c r="A101" s="114" t="s">
        <v>144</v>
      </c>
      <c r="B101" s="47">
        <v>5154.72</v>
      </c>
    </row>
    <row r="102" spans="1:2" ht="15">
      <c r="A102" s="114" t="s">
        <v>262</v>
      </c>
      <c r="B102" s="47">
        <v>4694.52</v>
      </c>
    </row>
  </sheetData>
  <sheetProtection/>
  <mergeCells count="2">
    <mergeCell ref="A1:B1"/>
    <mergeCell ref="A2:B2"/>
  </mergeCells>
  <printOptions horizontalCentered="1" verticalCentered="1"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5" zoomScaleNormal="80" zoomScaleSheetLayoutView="75" zoomScalePageLayoutView="0" workbookViewId="0" topLeftCell="A1">
      <selection activeCell="A4" sqref="A4:A5"/>
    </sheetView>
  </sheetViews>
  <sheetFormatPr defaultColWidth="8.8515625" defaultRowHeight="15"/>
  <cols>
    <col min="1" max="1" width="41.00390625" style="27" customWidth="1"/>
    <col min="2" max="2" width="11.140625" style="5" customWidth="1"/>
    <col min="3" max="3" width="10.140625" style="5" customWidth="1"/>
    <col min="4" max="4" width="13.00390625" style="27" customWidth="1"/>
    <col min="5" max="5" width="9.8515625" style="5" customWidth="1"/>
    <col min="6" max="6" width="9.421875" style="5" customWidth="1"/>
    <col min="7" max="7" width="12.421875" style="27" customWidth="1"/>
    <col min="8" max="16384" width="8.8515625" style="5" customWidth="1"/>
  </cols>
  <sheetData>
    <row r="1" spans="1:7" s="1" customFormat="1" ht="22.5" customHeight="1">
      <c r="A1" s="149" t="s">
        <v>248</v>
      </c>
      <c r="B1" s="149"/>
      <c r="C1" s="149"/>
      <c r="D1" s="149"/>
      <c r="E1" s="149"/>
      <c r="F1" s="149"/>
      <c r="G1" s="149"/>
    </row>
    <row r="2" spans="1:7" s="1" customFormat="1" ht="19.5" customHeight="1">
      <c r="A2" s="150" t="s">
        <v>37</v>
      </c>
      <c r="B2" s="150"/>
      <c r="C2" s="150"/>
      <c r="D2" s="150"/>
      <c r="E2" s="150"/>
      <c r="F2" s="150"/>
      <c r="G2" s="150"/>
    </row>
    <row r="3" spans="1:7" s="3" customFormat="1" ht="13.5" customHeight="1">
      <c r="A3" s="22"/>
      <c r="B3" s="2"/>
      <c r="C3" s="2"/>
      <c r="D3" s="22"/>
      <c r="E3" s="2"/>
      <c r="F3" s="2"/>
      <c r="G3" s="28"/>
    </row>
    <row r="4" spans="1:7" s="3" customFormat="1" ht="39" customHeight="1">
      <c r="A4" s="151"/>
      <c r="B4" s="152" t="str">
        <f>1!B4:D4</f>
        <v>за січень-липень </v>
      </c>
      <c r="C4" s="152"/>
      <c r="D4" s="152"/>
      <c r="E4" s="152" t="str">
        <f>1!E4:G4</f>
        <v>станом на 1 серпня</v>
      </c>
      <c r="F4" s="152"/>
      <c r="G4" s="152"/>
    </row>
    <row r="5" spans="1:7" s="3" customFormat="1" ht="48.75" customHeight="1">
      <c r="A5" s="151"/>
      <c r="B5" s="35" t="s">
        <v>30</v>
      </c>
      <c r="C5" s="35" t="s">
        <v>127</v>
      </c>
      <c r="D5" s="35" t="s">
        <v>31</v>
      </c>
      <c r="E5" s="35" t="s">
        <v>30</v>
      </c>
      <c r="F5" s="35" t="s">
        <v>127</v>
      </c>
      <c r="G5" s="16" t="s">
        <v>31</v>
      </c>
    </row>
    <row r="6" spans="1:7" s="3" customFormat="1" ht="24.75" customHeight="1">
      <c r="A6" s="23" t="s">
        <v>32</v>
      </c>
      <c r="B6" s="38">
        <v>38117</v>
      </c>
      <c r="C6" s="38">
        <v>32588</v>
      </c>
      <c r="D6" s="39">
        <f>ROUND(C6/B6*100,1)</f>
        <v>85.5</v>
      </c>
      <c r="E6" s="38">
        <v>14952</v>
      </c>
      <c r="F6" s="38">
        <v>13970</v>
      </c>
      <c r="G6" s="40">
        <f>ROUND(F6/E6*100,1)</f>
        <v>93.4</v>
      </c>
    </row>
    <row r="7" spans="1:7" s="4" customFormat="1" ht="24.75" customHeight="1">
      <c r="A7" s="16" t="s">
        <v>38</v>
      </c>
      <c r="B7" s="37">
        <f>SUM(B9:B27)</f>
        <v>31654</v>
      </c>
      <c r="C7" s="37">
        <f>SUM(C9:C27)</f>
        <v>27620</v>
      </c>
      <c r="D7" s="39">
        <f aca="true" t="shared" si="0" ref="D7:D27">ROUND(C7/B7*100,1)</f>
        <v>87.3</v>
      </c>
      <c r="E7" s="37">
        <f>SUM(E9:E27)</f>
        <v>13265</v>
      </c>
      <c r="F7" s="37">
        <f>SUM(F9:F27)</f>
        <v>12218</v>
      </c>
      <c r="G7" s="40">
        <f aca="true" t="shared" si="1" ref="G7:G27">ROUND(F7/E7*100,1)</f>
        <v>92.1</v>
      </c>
    </row>
    <row r="8" spans="1:7" s="4" customFormat="1" ht="27" customHeight="1">
      <c r="A8" s="24" t="s">
        <v>8</v>
      </c>
      <c r="B8" s="37"/>
      <c r="C8" s="32"/>
      <c r="D8" s="39"/>
      <c r="E8" s="37"/>
      <c r="F8" s="32"/>
      <c r="G8" s="40"/>
    </row>
    <row r="9" spans="1:10" ht="36.75" customHeight="1">
      <c r="A9" s="25" t="s">
        <v>9</v>
      </c>
      <c r="B9" s="108">
        <v>1608</v>
      </c>
      <c r="C9" s="122">
        <v>1376</v>
      </c>
      <c r="D9" s="41">
        <f t="shared" si="0"/>
        <v>85.6</v>
      </c>
      <c r="E9" s="108">
        <v>540</v>
      </c>
      <c r="F9" s="122">
        <v>465</v>
      </c>
      <c r="G9" s="42">
        <f t="shared" si="1"/>
        <v>86.1</v>
      </c>
      <c r="I9" s="125"/>
      <c r="J9" s="89"/>
    </row>
    <row r="10" spans="1:10" ht="35.25" customHeight="1">
      <c r="A10" s="25" t="s">
        <v>10</v>
      </c>
      <c r="B10" s="108">
        <v>295</v>
      </c>
      <c r="C10" s="122">
        <v>269</v>
      </c>
      <c r="D10" s="41">
        <f t="shared" si="0"/>
        <v>91.2</v>
      </c>
      <c r="E10" s="108">
        <v>114</v>
      </c>
      <c r="F10" s="122">
        <v>101</v>
      </c>
      <c r="G10" s="42">
        <f t="shared" si="1"/>
        <v>88.6</v>
      </c>
      <c r="I10" s="125"/>
      <c r="J10" s="89"/>
    </row>
    <row r="11" spans="1:10" s="9" customFormat="1" ht="23.25" customHeight="1">
      <c r="A11" s="25" t="s">
        <v>11</v>
      </c>
      <c r="B11" s="108">
        <v>5451</v>
      </c>
      <c r="C11" s="122">
        <v>5145</v>
      </c>
      <c r="D11" s="41">
        <f t="shared" si="0"/>
        <v>94.4</v>
      </c>
      <c r="E11" s="108">
        <v>1875</v>
      </c>
      <c r="F11" s="122">
        <v>1884</v>
      </c>
      <c r="G11" s="42">
        <f t="shared" si="1"/>
        <v>100.5</v>
      </c>
      <c r="I11" s="125"/>
      <c r="J11" s="89"/>
    </row>
    <row r="12" spans="1:10" ht="39.75" customHeight="1">
      <c r="A12" s="25" t="s">
        <v>12</v>
      </c>
      <c r="B12" s="108">
        <v>904</v>
      </c>
      <c r="C12" s="122">
        <v>720</v>
      </c>
      <c r="D12" s="41">
        <f t="shared" si="0"/>
        <v>79.6</v>
      </c>
      <c r="E12" s="108">
        <v>603</v>
      </c>
      <c r="F12" s="122">
        <v>507</v>
      </c>
      <c r="G12" s="42">
        <f t="shared" si="1"/>
        <v>84.1</v>
      </c>
      <c r="I12" s="125"/>
      <c r="J12" s="89"/>
    </row>
    <row r="13" spans="1:10" ht="35.25" customHeight="1">
      <c r="A13" s="25" t="s">
        <v>13</v>
      </c>
      <c r="B13" s="108">
        <v>239</v>
      </c>
      <c r="C13" s="122">
        <v>198</v>
      </c>
      <c r="D13" s="41">
        <f t="shared" si="0"/>
        <v>82.8</v>
      </c>
      <c r="E13" s="108">
        <v>106</v>
      </c>
      <c r="F13" s="122">
        <v>90</v>
      </c>
      <c r="G13" s="42">
        <f t="shared" si="1"/>
        <v>84.9</v>
      </c>
      <c r="I13" s="125"/>
      <c r="J13" s="89"/>
    </row>
    <row r="14" spans="1:10" ht="23.25" customHeight="1">
      <c r="A14" s="25" t="s">
        <v>14</v>
      </c>
      <c r="B14" s="108">
        <v>1368</v>
      </c>
      <c r="C14" s="122">
        <v>1335</v>
      </c>
      <c r="D14" s="41">
        <f t="shared" si="0"/>
        <v>97.6</v>
      </c>
      <c r="E14" s="108">
        <v>422</v>
      </c>
      <c r="F14" s="122">
        <v>448</v>
      </c>
      <c r="G14" s="42">
        <f t="shared" si="1"/>
        <v>106.2</v>
      </c>
      <c r="I14" s="125"/>
      <c r="J14" s="89"/>
    </row>
    <row r="15" spans="1:10" ht="37.5" customHeight="1">
      <c r="A15" s="25" t="s">
        <v>15</v>
      </c>
      <c r="B15" s="108">
        <v>6168</v>
      </c>
      <c r="C15" s="122">
        <v>5385</v>
      </c>
      <c r="D15" s="41">
        <f t="shared" si="0"/>
        <v>87.3</v>
      </c>
      <c r="E15" s="108">
        <v>2632</v>
      </c>
      <c r="F15" s="122">
        <v>2301</v>
      </c>
      <c r="G15" s="42">
        <f t="shared" si="1"/>
        <v>87.4</v>
      </c>
      <c r="I15" s="125"/>
      <c r="J15" s="89"/>
    </row>
    <row r="16" spans="1:10" ht="36" customHeight="1">
      <c r="A16" s="25" t="s">
        <v>16</v>
      </c>
      <c r="B16" s="108">
        <v>1399</v>
      </c>
      <c r="C16" s="122">
        <v>1263</v>
      </c>
      <c r="D16" s="41">
        <f t="shared" si="0"/>
        <v>90.3</v>
      </c>
      <c r="E16" s="108">
        <v>546</v>
      </c>
      <c r="F16" s="122">
        <v>549</v>
      </c>
      <c r="G16" s="42">
        <f t="shared" si="1"/>
        <v>100.5</v>
      </c>
      <c r="I16" s="125"/>
      <c r="J16" s="89"/>
    </row>
    <row r="17" spans="1:10" ht="34.5" customHeight="1">
      <c r="A17" s="25" t="s">
        <v>17</v>
      </c>
      <c r="B17" s="108">
        <v>1045</v>
      </c>
      <c r="C17" s="122">
        <v>906</v>
      </c>
      <c r="D17" s="41">
        <f t="shared" si="0"/>
        <v>86.7</v>
      </c>
      <c r="E17" s="108">
        <v>419</v>
      </c>
      <c r="F17" s="122">
        <v>399</v>
      </c>
      <c r="G17" s="42">
        <f t="shared" si="1"/>
        <v>95.2</v>
      </c>
      <c r="I17" s="125"/>
      <c r="J17" s="89"/>
    </row>
    <row r="18" spans="1:10" ht="27" customHeight="1">
      <c r="A18" s="25" t="s">
        <v>18</v>
      </c>
      <c r="B18" s="108">
        <v>744</v>
      </c>
      <c r="C18" s="122">
        <v>697</v>
      </c>
      <c r="D18" s="41">
        <f t="shared" si="0"/>
        <v>93.7</v>
      </c>
      <c r="E18" s="108">
        <v>342</v>
      </c>
      <c r="F18" s="122">
        <v>345</v>
      </c>
      <c r="G18" s="42">
        <f t="shared" si="1"/>
        <v>100.9</v>
      </c>
      <c r="I18" s="125"/>
      <c r="J18" s="89"/>
    </row>
    <row r="19" spans="1:10" ht="27" customHeight="1">
      <c r="A19" s="25" t="s">
        <v>19</v>
      </c>
      <c r="B19" s="108">
        <v>1192</v>
      </c>
      <c r="C19" s="122">
        <v>980</v>
      </c>
      <c r="D19" s="41">
        <f t="shared" si="0"/>
        <v>82.2</v>
      </c>
      <c r="E19" s="108">
        <v>524</v>
      </c>
      <c r="F19" s="122">
        <v>448</v>
      </c>
      <c r="G19" s="42">
        <f t="shared" si="1"/>
        <v>85.5</v>
      </c>
      <c r="I19" s="125"/>
      <c r="J19" s="89"/>
    </row>
    <row r="20" spans="1:10" ht="28.5" customHeight="1">
      <c r="A20" s="25" t="s">
        <v>20</v>
      </c>
      <c r="B20" s="108">
        <v>330</v>
      </c>
      <c r="C20" s="122">
        <v>292</v>
      </c>
      <c r="D20" s="41">
        <f t="shared" si="0"/>
        <v>88.5</v>
      </c>
      <c r="E20" s="108">
        <v>148</v>
      </c>
      <c r="F20" s="122">
        <v>144</v>
      </c>
      <c r="G20" s="42">
        <f t="shared" si="1"/>
        <v>97.3</v>
      </c>
      <c r="I20" s="125"/>
      <c r="J20" s="89"/>
    </row>
    <row r="21" spans="1:10" ht="39" customHeight="1">
      <c r="A21" s="25" t="s">
        <v>21</v>
      </c>
      <c r="B21" s="108">
        <v>1242</v>
      </c>
      <c r="C21" s="122">
        <v>962</v>
      </c>
      <c r="D21" s="41">
        <f t="shared" si="0"/>
        <v>77.5</v>
      </c>
      <c r="E21" s="108">
        <v>468</v>
      </c>
      <c r="F21" s="122">
        <v>427</v>
      </c>
      <c r="G21" s="42">
        <f t="shared" si="1"/>
        <v>91.2</v>
      </c>
      <c r="I21" s="125"/>
      <c r="J21" s="89"/>
    </row>
    <row r="22" spans="1:10" ht="39.75" customHeight="1">
      <c r="A22" s="25" t="s">
        <v>22</v>
      </c>
      <c r="B22" s="108">
        <v>763</v>
      </c>
      <c r="C22" s="122">
        <v>629</v>
      </c>
      <c r="D22" s="41">
        <f t="shared" si="0"/>
        <v>82.4</v>
      </c>
      <c r="E22" s="108">
        <v>342</v>
      </c>
      <c r="F22" s="122">
        <v>269</v>
      </c>
      <c r="G22" s="42">
        <f t="shared" si="1"/>
        <v>78.7</v>
      </c>
      <c r="I22" s="125"/>
      <c r="J22" s="89"/>
    </row>
    <row r="23" spans="1:10" ht="37.5" customHeight="1">
      <c r="A23" s="25" t="s">
        <v>23</v>
      </c>
      <c r="B23" s="108">
        <v>6019</v>
      </c>
      <c r="C23" s="122">
        <v>4521</v>
      </c>
      <c r="D23" s="41">
        <f t="shared" si="0"/>
        <v>75.1</v>
      </c>
      <c r="E23" s="108">
        <v>2820</v>
      </c>
      <c r="F23" s="122">
        <v>2369</v>
      </c>
      <c r="G23" s="42">
        <f t="shared" si="1"/>
        <v>84</v>
      </c>
      <c r="I23" s="125"/>
      <c r="J23" s="89"/>
    </row>
    <row r="24" spans="1:10" ht="23.25" customHeight="1">
      <c r="A24" s="25" t="s">
        <v>24</v>
      </c>
      <c r="B24" s="108">
        <v>959</v>
      </c>
      <c r="C24" s="122">
        <v>987</v>
      </c>
      <c r="D24" s="41">
        <f t="shared" si="0"/>
        <v>102.9</v>
      </c>
      <c r="E24" s="108">
        <v>525</v>
      </c>
      <c r="F24" s="122">
        <v>555</v>
      </c>
      <c r="G24" s="42">
        <f t="shared" si="1"/>
        <v>105.7</v>
      </c>
      <c r="I24" s="125"/>
      <c r="J24" s="89"/>
    </row>
    <row r="25" spans="1:10" ht="36" customHeight="1">
      <c r="A25" s="25" t="s">
        <v>25</v>
      </c>
      <c r="B25" s="108">
        <v>1284</v>
      </c>
      <c r="C25" s="122">
        <v>1326</v>
      </c>
      <c r="D25" s="41">
        <f t="shared" si="0"/>
        <v>103.3</v>
      </c>
      <c r="E25" s="108">
        <v>559</v>
      </c>
      <c r="F25" s="122">
        <v>611</v>
      </c>
      <c r="G25" s="42">
        <f t="shared" si="1"/>
        <v>109.3</v>
      </c>
      <c r="I25" s="125"/>
      <c r="J25" s="89"/>
    </row>
    <row r="26" spans="1:10" ht="33" customHeight="1">
      <c r="A26" s="25" t="s">
        <v>26</v>
      </c>
      <c r="B26" s="108">
        <v>154</v>
      </c>
      <c r="C26" s="122">
        <v>223</v>
      </c>
      <c r="D26" s="41">
        <f t="shared" si="0"/>
        <v>144.8</v>
      </c>
      <c r="E26" s="108">
        <v>68</v>
      </c>
      <c r="F26" s="122">
        <v>109</v>
      </c>
      <c r="G26" s="42">
        <f t="shared" si="1"/>
        <v>160.3</v>
      </c>
      <c r="I26" s="125"/>
      <c r="J26" s="89"/>
    </row>
    <row r="27" spans="1:10" ht="24" customHeight="1">
      <c r="A27" s="25" t="s">
        <v>27</v>
      </c>
      <c r="B27" s="108">
        <v>490</v>
      </c>
      <c r="C27" s="122">
        <v>406</v>
      </c>
      <c r="D27" s="41">
        <f t="shared" si="0"/>
        <v>82.9</v>
      </c>
      <c r="E27" s="108">
        <v>212</v>
      </c>
      <c r="F27" s="122">
        <v>197</v>
      </c>
      <c r="G27" s="42">
        <f t="shared" si="1"/>
        <v>92.9</v>
      </c>
      <c r="I27" s="125"/>
      <c r="J27" s="89"/>
    </row>
    <row r="28" spans="1:6" ht="18">
      <c r="A28" s="26"/>
      <c r="B28" s="43"/>
      <c r="F28" s="44"/>
    </row>
    <row r="29" spans="1:6" ht="18">
      <c r="A29" s="26"/>
      <c r="B29" s="6"/>
      <c r="F29" s="4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70" zoomScaleNormal="42" zoomScaleSheetLayoutView="70" zoomScalePageLayoutView="0" workbookViewId="0" topLeftCell="A1">
      <selection activeCell="A4" sqref="A4:A5"/>
    </sheetView>
  </sheetViews>
  <sheetFormatPr defaultColWidth="8.8515625" defaultRowHeight="15"/>
  <cols>
    <col min="1" max="1" width="51.421875" style="5" customWidth="1"/>
    <col min="2" max="2" width="13.8515625" style="5" customWidth="1"/>
    <col min="3" max="3" width="10.140625" style="5" customWidth="1"/>
    <col min="4" max="4" width="12.8515625" style="5" customWidth="1"/>
    <col min="5" max="5" width="13.140625" style="5" customWidth="1"/>
    <col min="6" max="6" width="12.140625" style="5" customWidth="1"/>
    <col min="7" max="7" width="12.421875" style="5" customWidth="1"/>
    <col min="8" max="16384" width="8.8515625" style="5" customWidth="1"/>
  </cols>
  <sheetData>
    <row r="1" spans="1:7" s="1" customFormat="1" ht="22.5" customHeight="1">
      <c r="A1" s="127" t="s">
        <v>248</v>
      </c>
      <c r="B1" s="127"/>
      <c r="C1" s="127"/>
      <c r="D1" s="127"/>
      <c r="E1" s="127"/>
      <c r="F1" s="127"/>
      <c r="G1" s="127"/>
    </row>
    <row r="2" spans="1:7" s="1" customFormat="1" ht="19.5" customHeight="1">
      <c r="A2" s="128" t="s">
        <v>33</v>
      </c>
      <c r="B2" s="128"/>
      <c r="C2" s="128"/>
      <c r="D2" s="128"/>
      <c r="E2" s="128"/>
      <c r="F2" s="128"/>
      <c r="G2" s="128"/>
    </row>
    <row r="3" spans="1:6" s="28" customFormat="1" ht="20.25" customHeight="1">
      <c r="A3" s="22"/>
      <c r="B3" s="22"/>
      <c r="C3" s="22"/>
      <c r="D3" s="22"/>
      <c r="E3" s="22"/>
      <c r="F3" s="22"/>
    </row>
    <row r="4" spans="1:7" s="28" customFormat="1" ht="39" customHeight="1">
      <c r="A4" s="151"/>
      <c r="B4" s="153" t="str">
        <f>1!B4:D4</f>
        <v>за січень-липень </v>
      </c>
      <c r="C4" s="153"/>
      <c r="D4" s="153"/>
      <c r="E4" s="153" t="str">
        <f>1!E4:G4</f>
        <v>станом на 1 серпня</v>
      </c>
      <c r="F4" s="153"/>
      <c r="G4" s="153"/>
    </row>
    <row r="5" spans="1:7" s="28" customFormat="1" ht="51.75" customHeight="1">
      <c r="A5" s="151"/>
      <c r="B5" s="35" t="s">
        <v>30</v>
      </c>
      <c r="C5" s="35" t="s">
        <v>127</v>
      </c>
      <c r="D5" s="53" t="s">
        <v>31</v>
      </c>
      <c r="E5" s="35" t="s">
        <v>30</v>
      </c>
      <c r="F5" s="35" t="s">
        <v>127</v>
      </c>
      <c r="G5" s="16" t="s">
        <v>31</v>
      </c>
    </row>
    <row r="6" spans="1:7" s="3" customFormat="1" ht="28.5" customHeight="1">
      <c r="A6" s="30" t="s">
        <v>32</v>
      </c>
      <c r="B6" s="38">
        <f>SUM(B7:B15)</f>
        <v>38117</v>
      </c>
      <c r="C6" s="38">
        <f>SUM(C7:C15)</f>
        <v>32588</v>
      </c>
      <c r="D6" s="7">
        <f>ROUND(C6/B6*100,1)</f>
        <v>85.5</v>
      </c>
      <c r="E6" s="38">
        <f>SUM(E7:E15)</f>
        <v>14952</v>
      </c>
      <c r="F6" s="38">
        <f>SUM(F7:F15)</f>
        <v>13970</v>
      </c>
      <c r="G6" s="31">
        <f>ROUND(F6/E6*100,1)</f>
        <v>93.4</v>
      </c>
    </row>
    <row r="7" spans="1:7" s="4" customFormat="1" ht="45.75" customHeight="1">
      <c r="A7" s="54" t="s">
        <v>34</v>
      </c>
      <c r="B7" s="122">
        <v>6722</v>
      </c>
      <c r="C7" s="122">
        <v>5947</v>
      </c>
      <c r="D7" s="93">
        <f aca="true" t="shared" si="0" ref="D7:D15">ROUND(C7/B7*100,1)</f>
        <v>88.5</v>
      </c>
      <c r="E7" s="122">
        <v>2916</v>
      </c>
      <c r="F7" s="122">
        <v>2653</v>
      </c>
      <c r="G7" s="123">
        <f aca="true" t="shared" si="1" ref="G7:G15">ROUND(F7/E7*100,1)</f>
        <v>91</v>
      </c>
    </row>
    <row r="8" spans="1:7" s="4" customFormat="1" ht="30" customHeight="1">
      <c r="A8" s="54" t="s">
        <v>2</v>
      </c>
      <c r="B8" s="122">
        <v>4448</v>
      </c>
      <c r="C8" s="122">
        <v>4173</v>
      </c>
      <c r="D8" s="93">
        <f t="shared" si="0"/>
        <v>93.8</v>
      </c>
      <c r="E8" s="122">
        <v>1785</v>
      </c>
      <c r="F8" s="122">
        <v>1950</v>
      </c>
      <c r="G8" s="123">
        <f t="shared" si="1"/>
        <v>109.2</v>
      </c>
    </row>
    <row r="9" spans="1:7" ht="33" customHeight="1">
      <c r="A9" s="54" t="s">
        <v>1</v>
      </c>
      <c r="B9" s="29">
        <v>4954</v>
      </c>
      <c r="C9" s="122">
        <v>4146</v>
      </c>
      <c r="D9" s="93">
        <f t="shared" si="0"/>
        <v>83.7</v>
      </c>
      <c r="E9" s="122">
        <v>1917</v>
      </c>
      <c r="F9" s="122">
        <v>1748</v>
      </c>
      <c r="G9" s="123">
        <f t="shared" si="1"/>
        <v>91.2</v>
      </c>
    </row>
    <row r="10" spans="1:7" ht="28.5" customHeight="1">
      <c r="A10" s="54" t="s">
        <v>0</v>
      </c>
      <c r="B10" s="29">
        <v>2442</v>
      </c>
      <c r="C10" s="122">
        <v>2120</v>
      </c>
      <c r="D10" s="93">
        <f t="shared" si="0"/>
        <v>86.8</v>
      </c>
      <c r="E10" s="122">
        <v>982</v>
      </c>
      <c r="F10" s="122">
        <v>894</v>
      </c>
      <c r="G10" s="123">
        <f t="shared" si="1"/>
        <v>91</v>
      </c>
    </row>
    <row r="11" spans="1:7" s="9" customFormat="1" ht="31.5" customHeight="1">
      <c r="A11" s="54" t="s">
        <v>4</v>
      </c>
      <c r="B11" s="29">
        <v>5989</v>
      </c>
      <c r="C11" s="122">
        <v>4846</v>
      </c>
      <c r="D11" s="93">
        <f t="shared" si="0"/>
        <v>80.9</v>
      </c>
      <c r="E11" s="122">
        <v>2215</v>
      </c>
      <c r="F11" s="122">
        <v>1997</v>
      </c>
      <c r="G11" s="123">
        <f t="shared" si="1"/>
        <v>90.2</v>
      </c>
    </row>
    <row r="12" spans="1:7" ht="51.75" customHeight="1">
      <c r="A12" s="54" t="s">
        <v>29</v>
      </c>
      <c r="B12" s="29">
        <v>711</v>
      </c>
      <c r="C12" s="122">
        <v>579</v>
      </c>
      <c r="D12" s="93">
        <f t="shared" si="0"/>
        <v>81.4</v>
      </c>
      <c r="E12" s="122">
        <v>171</v>
      </c>
      <c r="F12" s="122">
        <v>161</v>
      </c>
      <c r="G12" s="123">
        <f t="shared" si="1"/>
        <v>94.2</v>
      </c>
    </row>
    <row r="13" spans="1:7" ht="30.75" customHeight="1">
      <c r="A13" s="54" t="s">
        <v>5</v>
      </c>
      <c r="B13" s="29">
        <v>4088</v>
      </c>
      <c r="C13" s="122">
        <v>3414</v>
      </c>
      <c r="D13" s="93">
        <f t="shared" si="0"/>
        <v>83.5</v>
      </c>
      <c r="E13" s="122">
        <v>1285</v>
      </c>
      <c r="F13" s="122">
        <v>1240</v>
      </c>
      <c r="G13" s="123">
        <f t="shared" si="1"/>
        <v>96.5</v>
      </c>
    </row>
    <row r="14" spans="1:7" ht="66.75" customHeight="1">
      <c r="A14" s="54" t="s">
        <v>6</v>
      </c>
      <c r="B14" s="29">
        <v>5765</v>
      </c>
      <c r="C14" s="122">
        <v>4829</v>
      </c>
      <c r="D14" s="93">
        <f t="shared" si="0"/>
        <v>83.8</v>
      </c>
      <c r="E14" s="122">
        <v>2455</v>
      </c>
      <c r="F14" s="122">
        <v>2216</v>
      </c>
      <c r="G14" s="123">
        <f t="shared" si="1"/>
        <v>90.3</v>
      </c>
    </row>
    <row r="15" spans="1:7" ht="42.75" customHeight="1">
      <c r="A15" s="54" t="s">
        <v>36</v>
      </c>
      <c r="B15" s="29">
        <v>2998</v>
      </c>
      <c r="C15" s="122">
        <v>2534</v>
      </c>
      <c r="D15" s="93">
        <f t="shared" si="0"/>
        <v>84.5</v>
      </c>
      <c r="E15" s="122">
        <v>1226</v>
      </c>
      <c r="F15" s="122">
        <v>1111</v>
      </c>
      <c r="G15" s="123">
        <f t="shared" si="1"/>
        <v>90.6</v>
      </c>
    </row>
    <row r="16" spans="2:6" ht="12.75">
      <c r="B16" s="27"/>
      <c r="F16" s="27"/>
    </row>
    <row r="17" ht="12.75">
      <c r="B17" s="27"/>
    </row>
    <row r="18" ht="12.75">
      <c r="B18" s="2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5" zoomScaleNormal="75" zoomScaleSheetLayoutView="65" zoomScalePageLayoutView="0" workbookViewId="0" topLeftCell="A1">
      <selection activeCell="A10" sqref="A10"/>
    </sheetView>
  </sheetViews>
  <sheetFormatPr defaultColWidth="8.8515625" defaultRowHeight="15"/>
  <cols>
    <col min="1" max="1" width="37.140625" style="27" customWidth="1"/>
    <col min="2" max="2" width="13.421875" style="5" customWidth="1"/>
    <col min="3" max="3" width="16.140625" style="5" customWidth="1"/>
    <col min="4" max="4" width="15.421875" style="27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55" t="s">
        <v>311</v>
      </c>
      <c r="B1" s="155"/>
      <c r="C1" s="155"/>
      <c r="D1" s="155"/>
    </row>
    <row r="2" spans="1:4" s="1" customFormat="1" ht="19.5" customHeight="1">
      <c r="A2" s="128" t="s">
        <v>7</v>
      </c>
      <c r="B2" s="128"/>
      <c r="C2" s="128"/>
      <c r="D2" s="128"/>
    </row>
    <row r="3" spans="1:4" s="28" customFormat="1" ht="12" customHeight="1">
      <c r="A3" s="22"/>
      <c r="B3" s="22"/>
      <c r="C3" s="22"/>
      <c r="D3" s="22"/>
    </row>
    <row r="4" spans="1:4" s="28" customFormat="1" ht="20.25" customHeight="1">
      <c r="A4" s="151"/>
      <c r="B4" s="156" t="s">
        <v>229</v>
      </c>
      <c r="C4" s="157" t="s">
        <v>230</v>
      </c>
      <c r="D4" s="158" t="s">
        <v>81</v>
      </c>
    </row>
    <row r="5" spans="1:4" s="28" customFormat="1" ht="59.25" customHeight="1">
      <c r="A5" s="151"/>
      <c r="B5" s="156"/>
      <c r="C5" s="157"/>
      <c r="D5" s="158"/>
    </row>
    <row r="6" spans="1:4" s="8" customFormat="1" ht="34.5" customHeight="1">
      <c r="A6" s="16" t="s">
        <v>32</v>
      </c>
      <c r="B6" s="56">
        <f>SUM(B9:B27)</f>
        <v>8441</v>
      </c>
      <c r="C6" s="56">
        <f>7!F6</f>
        <v>13970</v>
      </c>
      <c r="D6" s="32">
        <f>C6/B6</f>
        <v>1.6550171780594716</v>
      </c>
    </row>
    <row r="7" spans="1:4" s="8" customFormat="1" ht="24.75" customHeight="1">
      <c r="A7" s="16" t="s">
        <v>38</v>
      </c>
      <c r="B7" s="57" t="s">
        <v>39</v>
      </c>
      <c r="C7" s="56">
        <f>SUM(C9:C27)</f>
        <v>12218</v>
      </c>
      <c r="D7" s="29" t="s">
        <v>39</v>
      </c>
    </row>
    <row r="8" spans="1:4" s="8" customFormat="1" ht="31.5" customHeight="1">
      <c r="A8" s="58" t="s">
        <v>8</v>
      </c>
      <c r="B8" s="57"/>
      <c r="C8" s="57"/>
      <c r="D8" s="29"/>
    </row>
    <row r="9" spans="1:7" ht="54" customHeight="1">
      <c r="A9" s="25" t="s">
        <v>9</v>
      </c>
      <c r="B9" s="163">
        <f>1!F7</f>
        <v>131</v>
      </c>
      <c r="C9" s="163">
        <f>7!F9</f>
        <v>465</v>
      </c>
      <c r="D9" s="29">
        <f>C9/B9</f>
        <v>3.549618320610687</v>
      </c>
      <c r="E9" s="59"/>
      <c r="G9" s="43"/>
    </row>
    <row r="10" spans="1:7" ht="35.25" customHeight="1">
      <c r="A10" s="25" t="s">
        <v>10</v>
      </c>
      <c r="B10" s="163">
        <f>1!F8</f>
        <v>29</v>
      </c>
      <c r="C10" s="163">
        <f>7!F10</f>
        <v>101</v>
      </c>
      <c r="D10" s="29">
        <f aca="true" t="shared" si="0" ref="D10:D27">C10/B10</f>
        <v>3.4827586206896552</v>
      </c>
      <c r="E10" s="59"/>
      <c r="G10" s="43"/>
    </row>
    <row r="11" spans="1:7" s="9" customFormat="1" ht="20.25" customHeight="1">
      <c r="A11" s="25" t="s">
        <v>11</v>
      </c>
      <c r="B11" s="163">
        <f>1!F9</f>
        <v>3031</v>
      </c>
      <c r="C11" s="163">
        <f>7!F11</f>
        <v>1884</v>
      </c>
      <c r="D11" s="29">
        <f t="shared" si="0"/>
        <v>0.6215770372814253</v>
      </c>
      <c r="E11" s="59"/>
      <c r="F11" s="5"/>
      <c r="G11" s="43"/>
    </row>
    <row r="12" spans="1:9" ht="36" customHeight="1">
      <c r="A12" s="25" t="s">
        <v>12</v>
      </c>
      <c r="B12" s="163">
        <f>1!F10</f>
        <v>237</v>
      </c>
      <c r="C12" s="163">
        <f>7!F12</f>
        <v>507</v>
      </c>
      <c r="D12" s="29">
        <f t="shared" si="0"/>
        <v>2.1392405063291138</v>
      </c>
      <c r="E12" s="59"/>
      <c r="G12" s="43"/>
      <c r="I12" s="60"/>
    </row>
    <row r="13" spans="1:7" ht="30" customHeight="1">
      <c r="A13" s="25" t="s">
        <v>13</v>
      </c>
      <c r="B13" s="163">
        <f>1!F11</f>
        <v>176</v>
      </c>
      <c r="C13" s="163">
        <f>7!F13</f>
        <v>90</v>
      </c>
      <c r="D13" s="61">
        <f t="shared" si="0"/>
        <v>0.5113636363636364</v>
      </c>
      <c r="E13" s="59"/>
      <c r="G13" s="43"/>
    </row>
    <row r="14" spans="1:7" ht="19.5" customHeight="1">
      <c r="A14" s="25" t="s">
        <v>14</v>
      </c>
      <c r="B14" s="163">
        <f>1!F12</f>
        <v>288</v>
      </c>
      <c r="C14" s="163">
        <f>7!F14</f>
        <v>448</v>
      </c>
      <c r="D14" s="29">
        <f t="shared" si="0"/>
        <v>1.5555555555555556</v>
      </c>
      <c r="E14" s="59"/>
      <c r="G14" s="62"/>
    </row>
    <row r="15" spans="1:7" ht="48.75" customHeight="1">
      <c r="A15" s="25" t="s">
        <v>15</v>
      </c>
      <c r="B15" s="163">
        <f>1!F13</f>
        <v>1140</v>
      </c>
      <c r="C15" s="163">
        <f>7!F15</f>
        <v>2301</v>
      </c>
      <c r="D15" s="29">
        <f t="shared" si="0"/>
        <v>2.018421052631579</v>
      </c>
      <c r="E15" s="59"/>
      <c r="G15" s="43"/>
    </row>
    <row r="16" spans="1:7" ht="34.5" customHeight="1">
      <c r="A16" s="25" t="s">
        <v>16</v>
      </c>
      <c r="B16" s="163">
        <f>1!F14</f>
        <v>1224</v>
      </c>
      <c r="C16" s="163">
        <f>7!F16</f>
        <v>549</v>
      </c>
      <c r="D16" s="61">
        <f t="shared" si="0"/>
        <v>0.4485294117647059</v>
      </c>
      <c r="E16" s="59"/>
      <c r="G16" s="43"/>
    </row>
    <row r="17" spans="1:7" ht="35.25" customHeight="1">
      <c r="A17" s="25" t="s">
        <v>17</v>
      </c>
      <c r="B17" s="163">
        <f>1!F15</f>
        <v>307</v>
      </c>
      <c r="C17" s="163">
        <f>7!F17</f>
        <v>399</v>
      </c>
      <c r="D17" s="29">
        <f t="shared" si="0"/>
        <v>1.299674267100977</v>
      </c>
      <c r="E17" s="59"/>
      <c r="G17" s="43"/>
    </row>
    <row r="18" spans="1:7" ht="24" customHeight="1">
      <c r="A18" s="25" t="s">
        <v>18</v>
      </c>
      <c r="B18" s="163">
        <f>1!F16</f>
        <v>62</v>
      </c>
      <c r="C18" s="163">
        <f>7!F18</f>
        <v>345</v>
      </c>
      <c r="D18" s="29">
        <f t="shared" si="0"/>
        <v>5.564516129032258</v>
      </c>
      <c r="E18" s="59"/>
      <c r="G18" s="43"/>
    </row>
    <row r="19" spans="1:7" ht="17.25" customHeight="1">
      <c r="A19" s="25" t="s">
        <v>19</v>
      </c>
      <c r="B19" s="163">
        <f>1!F17</f>
        <v>102</v>
      </c>
      <c r="C19" s="163">
        <f>7!F19</f>
        <v>448</v>
      </c>
      <c r="D19" s="29">
        <f t="shared" si="0"/>
        <v>4.392156862745098</v>
      </c>
      <c r="E19" s="59"/>
      <c r="G19" s="43"/>
    </row>
    <row r="20" spans="1:7" ht="18" customHeight="1">
      <c r="A20" s="25" t="s">
        <v>20</v>
      </c>
      <c r="B20" s="163">
        <f>1!F18</f>
        <v>61</v>
      </c>
      <c r="C20" s="163">
        <f>7!F20</f>
        <v>144</v>
      </c>
      <c r="D20" s="29">
        <f t="shared" si="0"/>
        <v>2.360655737704918</v>
      </c>
      <c r="E20" s="59"/>
      <c r="G20" s="43"/>
    </row>
    <row r="21" spans="1:7" ht="32.25" customHeight="1">
      <c r="A21" s="25" t="s">
        <v>21</v>
      </c>
      <c r="B21" s="163">
        <f>1!F19</f>
        <v>128</v>
      </c>
      <c r="C21" s="163">
        <f>7!F21</f>
        <v>427</v>
      </c>
      <c r="D21" s="29">
        <f t="shared" si="0"/>
        <v>3.3359375</v>
      </c>
      <c r="E21" s="59"/>
      <c r="G21" s="63"/>
    </row>
    <row r="22" spans="1:7" ht="35.25" customHeight="1">
      <c r="A22" s="25" t="s">
        <v>22</v>
      </c>
      <c r="B22" s="163">
        <f>1!F20</f>
        <v>315</v>
      </c>
      <c r="C22" s="163">
        <f>7!F22</f>
        <v>269</v>
      </c>
      <c r="D22" s="29">
        <f t="shared" si="0"/>
        <v>0.8539682539682539</v>
      </c>
      <c r="E22" s="59"/>
      <c r="G22" s="43"/>
    </row>
    <row r="23" spans="1:7" ht="33" customHeight="1">
      <c r="A23" s="25" t="s">
        <v>23</v>
      </c>
      <c r="B23" s="163">
        <f>1!F21</f>
        <v>525</v>
      </c>
      <c r="C23" s="163">
        <f>7!F23</f>
        <v>2369</v>
      </c>
      <c r="D23" s="29">
        <f t="shared" si="0"/>
        <v>4.512380952380952</v>
      </c>
      <c r="E23" s="59"/>
      <c r="G23" s="43"/>
    </row>
    <row r="24" spans="1:7" ht="19.5" customHeight="1">
      <c r="A24" s="25" t="s">
        <v>24</v>
      </c>
      <c r="B24" s="163">
        <f>1!F22</f>
        <v>186</v>
      </c>
      <c r="C24" s="163">
        <f>7!F24</f>
        <v>555</v>
      </c>
      <c r="D24" s="29">
        <f t="shared" si="0"/>
        <v>2.9838709677419355</v>
      </c>
      <c r="E24" s="59"/>
      <c r="G24" s="43"/>
    </row>
    <row r="25" spans="1:7" ht="30.75" customHeight="1">
      <c r="A25" s="25" t="s">
        <v>25</v>
      </c>
      <c r="B25" s="163">
        <f>1!F23</f>
        <v>419</v>
      </c>
      <c r="C25" s="163">
        <f>7!F25</f>
        <v>611</v>
      </c>
      <c r="D25" s="29">
        <f t="shared" si="0"/>
        <v>1.458233890214797</v>
      </c>
      <c r="E25" s="59"/>
      <c r="G25" s="43"/>
    </row>
    <row r="26" spans="1:7" ht="30.75" customHeight="1">
      <c r="A26" s="25" t="s">
        <v>26</v>
      </c>
      <c r="B26" s="163">
        <f>1!F24</f>
        <v>37</v>
      </c>
      <c r="C26" s="163">
        <f>7!F26</f>
        <v>109</v>
      </c>
      <c r="D26" s="29">
        <f t="shared" si="0"/>
        <v>2.945945945945946</v>
      </c>
      <c r="E26" s="59"/>
      <c r="G26" s="43"/>
    </row>
    <row r="27" spans="1:7" ht="22.5" customHeight="1">
      <c r="A27" s="25" t="s">
        <v>27</v>
      </c>
      <c r="B27" s="163">
        <f>1!F25</f>
        <v>43</v>
      </c>
      <c r="C27" s="163">
        <f>7!F27</f>
        <v>197</v>
      </c>
      <c r="D27" s="29">
        <f t="shared" si="0"/>
        <v>4.5813953488372094</v>
      </c>
      <c r="E27" s="59"/>
      <c r="G27" s="43"/>
    </row>
    <row r="28" spans="1:7" ht="21.75" customHeight="1">
      <c r="A28" s="154"/>
      <c r="B28" s="154"/>
      <c r="C28" s="6"/>
      <c r="D28" s="26"/>
      <c r="G28" s="43"/>
    </row>
    <row r="29" spans="1:7" ht="15">
      <c r="A29" s="26"/>
      <c r="B29" s="6"/>
      <c r="C29" s="6"/>
      <c r="D29" s="26"/>
      <c r="G29" s="43"/>
    </row>
    <row r="30" spans="1:4" ht="12.75">
      <c r="A30" s="26"/>
      <c r="B30" s="6"/>
      <c r="C30" s="6"/>
      <c r="D30" s="2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2018-07-15T08:00:51Z</cp:lastPrinted>
  <dcterms:created xsi:type="dcterms:W3CDTF">2006-09-16T00:00:00Z</dcterms:created>
  <dcterms:modified xsi:type="dcterms:W3CDTF">2018-08-14T12:15:58Z</dcterms:modified>
  <cp:category/>
  <cp:version/>
  <cp:contentType/>
  <cp:contentStatus/>
</cp:coreProperties>
</file>