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1010" windowWidth="9740" windowHeight="6760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6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0">#REF!</definedName>
    <definedName name="hl_0" localSheetId="9">#REF!</definedName>
    <definedName name="hl_0" localSheetId="1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'!$5:$8</definedName>
    <definedName name="_xlnm.Print_Titles" localSheetId="3">'4 '!$5:$8</definedName>
    <definedName name="_xlnm.Print_Titles" localSheetId="5">'6'!$3:$3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'!$A$1:$J$58</definedName>
    <definedName name="_xlnm.Print_Area" localSheetId="3">'4 '!$A$1:$F$107</definedName>
    <definedName name="_xlnm.Print_Area" localSheetId="4">'5 '!$A$1:$C$54</definedName>
    <definedName name="_xlnm.Print_Area" localSheetId="6">'7'!$A$1:$G$27</definedName>
    <definedName name="_xlnm.Print_Area" localSheetId="7">'8'!$A$1:$G$15</definedName>
    <definedName name="_xlnm.Print_Area" localSheetId="8">'9'!$A$1:$D$27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6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6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<sst xmlns="http://schemas.openxmlformats.org/spreadsheetml/2006/main" count="574" uniqueCount="346">
  <si>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</si>
  <si>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</si>
  <si>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</si>
  <si>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</si>
  <si>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</si>
  <si>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</si>
  <si>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</si>
  <si>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</si>
  <si>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</si>
  <si>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</si>
  <si>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</si>
  <si>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</si>
  <si>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</si>
  <si>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</si>
  <si>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</si>
  <si>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</si>
  <si>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</si>
  <si>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</si>
  <si>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</si>
  <si>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</si>
  <si>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</si>
  <si>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</si>
  <si>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</si>
  <si>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</si>
  <si>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</si>
  <si>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</si>
  <si>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</si>
  <si>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</si>
  <si>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</si>
  <si>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</si>
  <si>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</si>
  <si>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</si>
  <si>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</si>
  <si>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</si>
  <si>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</si>
  <si>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</si>
  <si>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</si>
  <si>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</si>
  <si>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</si>
  <si>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-</t>
  </si>
  <si>
    <t>Назва професії</t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</si>
  <si>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</si>
  <si>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</si>
  <si>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</si>
  <si>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</si>
  <si>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</si>
  <si>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</si>
  <si>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</si>
  <si>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</si>
  <si>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</si>
  <si>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</si>
  <si>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</si>
  <si>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</si>
  <si>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</si>
  <si>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</si>
  <si>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</si>
  <si>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</si>
  <si>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</si>
  <si>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</si>
  <si>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</si>
  <si>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</si>
  <si>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</si>
  <si>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</si>
  <si>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слюсар-сантехнік</t>
  </si>
  <si>
    <t xml:space="preserve"> бармен</t>
  </si>
  <si>
    <t xml:space="preserve"> дорожній робітник.</t>
  </si>
  <si>
    <t xml:space="preserve"> оператор заправних станцій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</si>
  <si>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</si>
  <si>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</si>
  <si>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</si>
  <si>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</si>
  <si>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</si>
  <si>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</si>
  <si>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</si>
  <si>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</si>
  <si>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</si>
  <si>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представник торговельний</t>
  </si>
  <si>
    <t xml:space="preserve"> фармацевт</t>
  </si>
  <si>
    <t xml:space="preserve"> експедитор</t>
  </si>
  <si>
    <t>(ТОП - 50)</t>
  </si>
  <si>
    <t>Середній розмір запропонованої заробітної плати, грн.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</si>
  <si>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</si>
  <si>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</si>
  <si>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оператор котельні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</si>
  <si>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</si>
  <si>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</si>
  <si>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</si>
  <si>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директор (начальник, інший керівник) підприємства</t>
  </si>
  <si>
    <t xml:space="preserve"> майстер</t>
  </si>
  <si>
    <t xml:space="preserve"> заступник директора</t>
  </si>
  <si>
    <t xml:space="preserve"> завідувач господарства</t>
  </si>
  <si>
    <t xml:space="preserve"> виконавець робіт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</si>
  <si>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</si>
  <si>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</si>
  <si>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</si>
  <si>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</si>
  <si>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лісоруб</t>
  </si>
  <si>
    <t xml:space="preserve"> пекар</t>
  </si>
  <si>
    <t xml:space="preserve"> верстатник деревообробних верстатів</t>
  </si>
  <si>
    <t xml:space="preserve"> столяр</t>
  </si>
  <si>
    <t xml:space="preserve"> монтер кабельного виробництва</t>
  </si>
  <si>
    <t xml:space="preserve"> водій навантажувача</t>
  </si>
  <si>
    <t>(ТОП-50)</t>
  </si>
  <si>
    <t xml:space="preserve"> Продавець-консультант</t>
  </si>
  <si>
    <t xml:space="preserve"> Вчитель загальноосвітнього навчального закладу</t>
  </si>
  <si>
    <t xml:space="preserve"> Фахівець з методів розширення ринку збуту (маркетолог)</t>
  </si>
  <si>
    <t xml:space="preserve"> Електрогазозварник</t>
  </si>
  <si>
    <t xml:space="preserve"> Молодша медична сестра (санітарка, санітарка-прибиральниця, санітарка-буфетниця та ін.)</t>
  </si>
  <si>
    <t xml:space="preserve"> Слюсар з ремонту колісних транспортних засобів</t>
  </si>
  <si>
    <t xml:space="preserve"> Маляр</t>
  </si>
  <si>
    <t xml:space="preserve"> гірник підземний</t>
  </si>
  <si>
    <t xml:space="preserve"> Менеджер (управитель)</t>
  </si>
  <si>
    <t xml:space="preserve"> Організатор із збуту</t>
  </si>
  <si>
    <t xml:space="preserve"> Листоноша (поштар)</t>
  </si>
  <si>
    <t xml:space="preserve"> Поліцейський (за спеціалізаціями)</t>
  </si>
  <si>
    <t xml:space="preserve"> Робітник на лісокультурних (лісогосподарських) роботах</t>
  </si>
  <si>
    <t xml:space="preserve"> оператор автоматичних та напівавтоматичнихліній верстатів та установок</t>
  </si>
  <si>
    <t xml:space="preserve"> водій трамвая</t>
  </si>
  <si>
    <t>Слюсар-електрик з ремонту та обслуговування вантажопідіймальних кранів і машин</t>
  </si>
  <si>
    <t>диспетчер підприємства (району) мереж</t>
  </si>
  <si>
    <t>Електрозварник ручного зварювання</t>
  </si>
  <si>
    <t>Електромонтер з експлуатації розподільних мереж</t>
  </si>
  <si>
    <t>Професії (посади)</t>
  </si>
  <si>
    <t>А</t>
  </si>
  <si>
    <t>Професії</t>
  </si>
  <si>
    <t>Кількість вакансій, зареєстрованих в Львівській обласній службі зайнятості</t>
  </si>
  <si>
    <t>2018 р.</t>
  </si>
  <si>
    <t>водій автотранспортних засобів</t>
  </si>
  <si>
    <t>8322</t>
  </si>
  <si>
    <t>оператор автоматичних та напівавтоматичнихліній верстатів та установок</t>
  </si>
  <si>
    <t>8211</t>
  </si>
  <si>
    <t>продавець продовольчих товарів</t>
  </si>
  <si>
    <t>5220</t>
  </si>
  <si>
    <t>офіціант</t>
  </si>
  <si>
    <t>5123</t>
  </si>
  <si>
    <t>монтер кабельного виробництва</t>
  </si>
  <si>
    <t>7245</t>
  </si>
  <si>
    <t>кухар</t>
  </si>
  <si>
    <t>5122</t>
  </si>
  <si>
    <t>водій трамвая</t>
  </si>
  <si>
    <t>8323</t>
  </si>
  <si>
    <t>Поліцейський (за спеціалізаціями)</t>
  </si>
  <si>
    <t>5162</t>
  </si>
  <si>
    <t>підсобний робітник</t>
  </si>
  <si>
    <t>9322</t>
  </si>
  <si>
    <t>вантажник</t>
  </si>
  <si>
    <t>9333</t>
  </si>
  <si>
    <t>прибиральник службових приміщень</t>
  </si>
  <si>
    <t>9132</t>
  </si>
  <si>
    <t>кондитер</t>
  </si>
  <si>
    <t>7412</t>
  </si>
  <si>
    <t>двірник</t>
  </si>
  <si>
    <t>9162</t>
  </si>
  <si>
    <t>охоронник</t>
  </si>
  <si>
    <t>5169</t>
  </si>
  <si>
    <t>бухгалтер</t>
  </si>
  <si>
    <t>3433</t>
  </si>
  <si>
    <t>електромонтер з ремонту та обслуговування електроустаткування</t>
  </si>
  <si>
    <t>7241</t>
  </si>
  <si>
    <t>Продавець-консультант</t>
  </si>
  <si>
    <t>касир торговельного залу</t>
  </si>
  <si>
    <t>4211</t>
  </si>
  <si>
    <t>Монтер колії</t>
  </si>
  <si>
    <t>7129</t>
  </si>
  <si>
    <t>прибиральник територій</t>
  </si>
  <si>
    <t>продавець непродовольчих товарів</t>
  </si>
  <si>
    <t>пекар</t>
  </si>
  <si>
    <t>верстатник деревообробних верстатів</t>
  </si>
  <si>
    <t>7423</t>
  </si>
  <si>
    <t>бармен</t>
  </si>
  <si>
    <t>Електрогазозварник</t>
  </si>
  <si>
    <t>7212</t>
  </si>
  <si>
    <t>Маляр</t>
  </si>
  <si>
    <t>7141</t>
  </si>
  <si>
    <t>менеджер (управитель) із збуту</t>
  </si>
  <si>
    <t>1475.4</t>
  </si>
  <si>
    <t>водій тролейбуса</t>
  </si>
  <si>
    <t>мийник посуду</t>
  </si>
  <si>
    <t>кухонний робітник</t>
  </si>
  <si>
    <t>виробник харчових напівфабрикатів</t>
  </si>
  <si>
    <t>дорожній робітник.</t>
  </si>
  <si>
    <t>8332</t>
  </si>
  <si>
    <t>машиніст екскаватора</t>
  </si>
  <si>
    <t>8111</t>
  </si>
  <si>
    <t>оператор котельні</t>
  </si>
  <si>
    <t>8162</t>
  </si>
  <si>
    <t>контролер якості</t>
  </si>
  <si>
    <t>7432</t>
  </si>
  <si>
    <t>інженер</t>
  </si>
  <si>
    <t>2149.2</t>
  </si>
  <si>
    <t>майстер виробничого навчання</t>
  </si>
  <si>
    <t>3340</t>
  </si>
  <si>
    <t>провідник пасажирських вагонів у парках відстою вагонів</t>
  </si>
  <si>
    <t>5112</t>
  </si>
  <si>
    <t>перукар (перукар - модельєр)</t>
  </si>
  <si>
    <t>5141</t>
  </si>
  <si>
    <t>прибиральник виробничих приміщень</t>
  </si>
  <si>
    <t>оператор заправних станцій</t>
  </si>
  <si>
    <t>8155</t>
  </si>
  <si>
    <t>головний бухгалтер</t>
  </si>
  <si>
    <t>1231</t>
  </si>
  <si>
    <t>адміністратор</t>
  </si>
  <si>
    <t>4222</t>
  </si>
  <si>
    <t>Молодша медична сестра (санітарка, санітарка-прибиральниця, санітарка-буфетниця та ін.)</t>
  </si>
  <si>
    <t>5132</t>
  </si>
  <si>
    <t>Інспектор (пенітенціарна система)</t>
  </si>
  <si>
    <t>2424</t>
  </si>
  <si>
    <t>бетоняр</t>
  </si>
  <si>
    <t>7123</t>
  </si>
  <si>
    <t>Оператор устаткування з перероблення деревини</t>
  </si>
  <si>
    <t>8149</t>
  </si>
  <si>
    <t>оператор роторної лінії для виробництва виробів з пластичних мас</t>
  </si>
  <si>
    <t>8232</t>
  </si>
  <si>
    <t>начальник цеху</t>
  </si>
  <si>
    <t>головний технолог</t>
  </si>
  <si>
    <t>начальник зміни (промисловість)</t>
  </si>
  <si>
    <t>плетільник меблів</t>
  </si>
  <si>
    <t>бандажник</t>
  </si>
  <si>
    <t xml:space="preserve"> Оператор птахофабрик та механізованих ферм</t>
  </si>
  <si>
    <t xml:space="preserve">Професії, по яких кількість  вакансій є найбільшою                                                                                                         </t>
  </si>
  <si>
    <t xml:space="preserve"> виробник морозива</t>
  </si>
  <si>
    <t xml:space="preserve"> менеджер (управитель) з постачання</t>
  </si>
  <si>
    <t xml:space="preserve"> Юрист</t>
  </si>
  <si>
    <t xml:space="preserve"> Обліковець</t>
  </si>
  <si>
    <r>
      <t xml:space="preserve">Кількість вакансій,     </t>
    </r>
    <r>
      <rPr>
        <i/>
        <sz val="14"/>
        <rFont val="Times New Roman Cyr"/>
        <family val="0"/>
      </rPr>
      <t>одиниць</t>
    </r>
  </si>
  <si>
    <r>
      <t xml:space="preserve">Кількість безробітних, </t>
    </r>
    <r>
      <rPr>
        <i/>
        <sz val="14"/>
        <rFont val="Times New Roman Cyr"/>
        <family val="0"/>
      </rPr>
      <t>осіб</t>
    </r>
  </si>
  <si>
    <r>
      <t xml:space="preserve">Кількість претендентів                              на 1 вакансію, </t>
    </r>
    <r>
      <rPr>
        <i/>
        <sz val="14"/>
        <rFont val="Times New Roman Cyr"/>
        <family val="0"/>
      </rPr>
      <t>осіб</t>
    </r>
  </si>
  <si>
    <t xml:space="preserve">Професії, по яких кількість  вакансій є найбільшою                                                                                                         у січні - березні 2018 року </t>
  </si>
  <si>
    <t xml:space="preserve"> агент рекламний</t>
  </si>
  <si>
    <t xml:space="preserve"> плодоовочівник</t>
  </si>
  <si>
    <t xml:space="preserve"> Робітник з комплексного обслуговування сільськогосподарського виробництва</t>
  </si>
  <si>
    <t>майстер з ремонту технологічного устаткування</t>
  </si>
  <si>
    <t>Середній розмір запропонованої заробітної плати, (грн.)</t>
  </si>
  <si>
    <t>Телефоніст місцевого телефонного зв'язку</t>
  </si>
  <si>
    <t>сортувальник поштових відправлень та виробів друку</t>
  </si>
  <si>
    <t>Черговий пульта (пункт централізованого спостереження)</t>
  </si>
  <si>
    <t>комплектувальник товарів</t>
  </si>
  <si>
    <t>Кіоскер</t>
  </si>
  <si>
    <t>охоронець</t>
  </si>
  <si>
    <t xml:space="preserve">Кількість осіб, які мали статус безробітного </t>
  </si>
  <si>
    <t xml:space="preserve"> бетоняр</t>
  </si>
  <si>
    <t xml:space="preserve"> секретар</t>
  </si>
  <si>
    <t xml:space="preserve"> робітник фермерського господарства</t>
  </si>
  <si>
    <t xml:space="preserve"> птахівник</t>
  </si>
  <si>
    <t xml:space="preserve"> квітникар</t>
  </si>
  <si>
    <t>приймальник замовлень</t>
  </si>
  <si>
    <t>дояр</t>
  </si>
  <si>
    <t>птахівник</t>
  </si>
  <si>
    <t xml:space="preserve"> інженер з охорони праці</t>
  </si>
  <si>
    <t xml:space="preserve"> Касир-операціоніст</t>
  </si>
  <si>
    <t xml:space="preserve"> овочівник</t>
  </si>
  <si>
    <t>провідник пасажирського вагона</t>
  </si>
  <si>
    <t>Машиніст котка самохідного з рівними вальцями</t>
  </si>
  <si>
    <t>майстер виробничої дільниці</t>
  </si>
  <si>
    <t>касир (в банку)</t>
  </si>
  <si>
    <t>оператор виробничої дільниці</t>
  </si>
  <si>
    <t>шеф-кухар</t>
  </si>
  <si>
    <t>інженер-електронік</t>
  </si>
  <si>
    <t>Монтажник гіпсокартонних конструкцій</t>
  </si>
  <si>
    <t>Оператор свинарських комплексів і механізованих ферм</t>
  </si>
  <si>
    <t xml:space="preserve"> слюсар з механоскладальних робіт</t>
  </si>
  <si>
    <t xml:space="preserve"> Вихователь дошкільного навчального закладу</t>
  </si>
  <si>
    <t>контролер енергонагляду</t>
  </si>
  <si>
    <t>приймальник товарів</t>
  </si>
  <si>
    <t>укладальник-пакувальник</t>
  </si>
  <si>
    <t>фарбувальник іграшок</t>
  </si>
  <si>
    <t xml:space="preserve"> кухонний робітник</t>
  </si>
  <si>
    <t>лаборант (біологічні дослідження)</t>
  </si>
  <si>
    <t>слюсар-складальник двигунів</t>
  </si>
  <si>
    <t>механік з ремонту транспорту</t>
  </si>
  <si>
    <t>налагоджувальник деревообробного устаткування</t>
  </si>
  <si>
    <t>технік-конструктор</t>
  </si>
  <si>
    <t>Обліковець</t>
  </si>
  <si>
    <t>овочівник</t>
  </si>
  <si>
    <t>лісник</t>
  </si>
  <si>
    <t>Оператор птахофабрик та механізованих ферм</t>
  </si>
  <si>
    <t>готувач реактивної води</t>
  </si>
  <si>
    <t>в 7,8 р.</t>
  </si>
  <si>
    <t xml:space="preserve"> Інспектор</t>
  </si>
  <si>
    <t>інженер із впровадження нової техніки й технології</t>
  </si>
  <si>
    <t>Начальник дільниці</t>
  </si>
  <si>
    <t>оператор сушильного устаткування</t>
  </si>
  <si>
    <t>газорізальник</t>
  </si>
  <si>
    <t>Пресувальник спеціальних мас</t>
  </si>
  <si>
    <t>Мерчендайзер</t>
  </si>
  <si>
    <t>скляр</t>
  </si>
  <si>
    <t>налагоджувальник автоматів і напівавтоматів</t>
  </si>
  <si>
    <t>технолог</t>
  </si>
  <si>
    <t>Дизайнер меблів</t>
  </si>
  <si>
    <t>різальник металу на ножицях і пресах</t>
  </si>
  <si>
    <t>токар-розточувальник</t>
  </si>
  <si>
    <t>інженер-конструктор</t>
  </si>
  <si>
    <t>контролер-касир</t>
  </si>
  <si>
    <t>звірівник</t>
  </si>
  <si>
    <t>прасувальник</t>
  </si>
  <si>
    <t>жилувальник м'яса та субпродуктів</t>
  </si>
  <si>
    <t>за січень-серпень</t>
  </si>
  <si>
    <t>станом на 1 вересня</t>
  </si>
  <si>
    <t>у січні - серпні 2018 року</t>
  </si>
  <si>
    <t>станом на 1 вересня 2018 року</t>
  </si>
  <si>
    <t xml:space="preserve"> керівник гуртка</t>
  </si>
  <si>
    <t xml:space="preserve"> викладач вищого навчального закладу</t>
  </si>
  <si>
    <t xml:space="preserve"> майстер виробничого навчання</t>
  </si>
  <si>
    <t xml:space="preserve"> помічник вихователя</t>
  </si>
  <si>
    <t xml:space="preserve"> грибовод</t>
  </si>
  <si>
    <t>Дизайнер-виконавець</t>
  </si>
  <si>
    <t>головний інженер</t>
  </si>
  <si>
    <t>садчик у печі та на тунельні вагони</t>
  </si>
  <si>
    <t>знімач-укладальник заготовок, маси та готових виробів</t>
  </si>
  <si>
    <t>інженер з релейного захисту і електроавтоматики</t>
  </si>
  <si>
    <t>колорист (поліграфічне виробництво)</t>
  </si>
  <si>
    <t>начальник дільниці</t>
  </si>
  <si>
    <t>науковий співробітник (агрономія, зоотехнія, лісівництво)</t>
  </si>
  <si>
    <t>механік-налагоджувальник</t>
  </si>
  <si>
    <t>адміністратор системи</t>
  </si>
  <si>
    <t>механік з ремонту устаткування</t>
  </si>
  <si>
    <t>машиніст механічного котка</t>
  </si>
  <si>
    <t>моторист (машиніст)</t>
  </si>
  <si>
    <t>електрослюсар з ремонту й обслуговування автоматики та засобів вимірювань електростанцій</t>
  </si>
  <si>
    <t>оператор друкарського устаткування</t>
  </si>
  <si>
    <t>електромонтер з ремонту апаратури, релейного захисту й автоматики</t>
  </si>
  <si>
    <t>оператор механізованих та автоматизованих складів</t>
  </si>
  <si>
    <t>економіст</t>
  </si>
  <si>
    <t>обмотувальник елементів електричних машин</t>
  </si>
  <si>
    <t>Професії, по яких середній розмір запропонованої  заробітної  плати є найбільшим, станом на 1 вересня 2018 року</t>
  </si>
  <si>
    <t>майстер дільниці</t>
  </si>
  <si>
    <t>командир взводу</t>
  </si>
  <si>
    <t>Помічник начальника чергової частини</t>
  </si>
  <si>
    <t>інженер з програмного забезпечення комп'ютерів</t>
  </si>
  <si>
    <t>інструктор із санітарної освіти</t>
  </si>
  <si>
    <t>Оператор телекомунікаційних послуг</t>
  </si>
  <si>
    <t>Поліцейський (інспектор) патрульної служби</t>
  </si>
  <si>
    <t>продавець (з лотка, на ринку)</t>
  </si>
  <si>
    <t>оператор машинного доїння</t>
  </si>
  <si>
    <t>тваринник</t>
  </si>
  <si>
    <t>Робітник на лісокультурних (лісогосподарських) роботах</t>
  </si>
  <si>
    <t>Вантажник біовідходів</t>
  </si>
  <si>
    <t>комірник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</si>
  <si>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осіб</t>
    </r>
  </si>
  <si>
    <r>
      <t xml:space="preserve">Середній розмір запропонованої заробітної плати, </t>
    </r>
    <r>
      <rPr>
        <i/>
        <sz val="12"/>
        <rFont val="Times New Roman"/>
        <family val="1"/>
      </rPr>
      <t>грн.</t>
    </r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</si>
  <si>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</si>
  <si>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</si>
  <si>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</si>
  <si>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1 вересня 2018 року</t>
  </si>
  <si>
    <t>Кількість вакансій та чисельність безробітних за професіними групами                                   станом на 1 вересня 2018 року</t>
  </si>
  <si>
    <t>Кількість вакансій та чисельність безробітних                                                  станом на 1 вересня 2018 року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</si>
</sst>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0.0%"/>
    <numFmt numFmtId="183" formatCode="0.000000"/>
    <numFmt numFmtId="184" formatCode="0.00000"/>
    <numFmt numFmtId="185" formatCode="0.0000"/>
    <numFmt numFmtId="186" formatCode="\+#0;\-#0"/>
    <numFmt numFmtId="187" formatCode="#,##0&quot;р.&quot;;\-#,##0&quot;р.&quot;"/>
    <numFmt numFmtId="188" formatCode="#,##0&quot;р.&quot;;[Red]\-#,##0&quot;р.&quot;"/>
    <numFmt numFmtId="189" formatCode="#,##0.00&quot;р.&quot;;\-#,##0.00&quot;р.&quot;"/>
    <numFmt numFmtId="190" formatCode="#,##0.00&quot;р.&quot;;[Red]\-#,##0.00&quot;р.&quot;"/>
    <numFmt numFmtId="191" formatCode="_-* #,##0&quot;р.&quot;_-;\-* #,##0&quot;р.&quot;_-;_-* &quot;-&quot;&quot;р.&quot;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</numFmts>
  <fonts count="73"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b/>
      <sz val="13"/>
      <name val="Times New Roman Cyr"/>
      <family val="0"/>
    </font>
    <font>
      <i/>
      <sz val="14"/>
      <name val="Times New Roman Cyr"/>
      <family val="0"/>
    </font>
    <font>
      <sz val="13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 Cyr"/>
      <family val="0"/>
    </font>
    <font>
      <i/>
      <sz val="10"/>
      <name val="Times New Roman Cyr"/>
      <family val="0"/>
    </font>
    <font>
      <sz val="12"/>
      <name val="Verdana"/>
      <family val="2"/>
    </font>
    <font>
      <i/>
      <sz val="11"/>
      <name val="Times New Roman Cyr"/>
      <family val="0"/>
    </font>
    <font>
      <i/>
      <sz val="12"/>
      <name val="Times New Roman"/>
      <family val="1"/>
    </font>
    <font>
      <b/>
      <i/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5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21" borderId="0" applyNumberFormat="0" applyBorder="0" applyAlignment="0" applyProtection="0"/>
    <xf numFmtId="0" fontId="8" fillId="3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1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7" borderId="0" applyNumberFormat="0" applyBorder="0" applyAlignment="0" applyProtection="0"/>
    <xf numFmtId="0" fontId="8" fillId="30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8" fillId="20" borderId="0" applyNumberFormat="0" applyBorder="0" applyAlignment="0" applyProtection="0"/>
    <xf numFmtId="0" fontId="8" fillId="30" borderId="0" applyNumberFormat="0" applyBorder="0" applyAlignment="0" applyProtection="0"/>
    <xf numFmtId="0" fontId="8" fillId="20" borderId="0" applyNumberFormat="0" applyBorder="0" applyAlignment="0" applyProtection="0"/>
    <xf numFmtId="0" fontId="8" fillId="30" borderId="0" applyNumberFormat="0" applyBorder="0" applyAlignment="0" applyProtection="0"/>
    <xf numFmtId="0" fontId="8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32" borderId="0" applyNumberFormat="0" applyBorder="0" applyAlignment="0" applyProtection="0"/>
    <xf numFmtId="0" fontId="8" fillId="7" borderId="0" applyNumberFormat="0" applyBorder="0" applyAlignment="0" applyProtection="0"/>
    <xf numFmtId="0" fontId="8" fillId="22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8" borderId="0" applyNumberFormat="0" applyBorder="0" applyAlignment="0" applyProtection="0"/>
    <xf numFmtId="0" fontId="8" fillId="22" borderId="0" applyNumberFormat="0" applyBorder="0" applyAlignment="0" applyProtection="0"/>
    <xf numFmtId="0" fontId="8" fillId="28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34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5" borderId="0" applyNumberFormat="0" applyBorder="0" applyAlignment="0" applyProtection="0"/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14" borderId="0" applyNumberFormat="0" applyBorder="0" applyAlignment="0" applyProtection="0"/>
    <xf numFmtId="0" fontId="8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7" borderId="0" applyNumberFormat="0" applyBorder="0" applyAlignment="0" applyProtection="0"/>
    <xf numFmtId="0" fontId="8" fillId="3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7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32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5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46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2" borderId="0" applyNumberFormat="0" applyBorder="0" applyAlignment="0" applyProtection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27" borderId="1" applyNumberFormat="0" applyAlignment="0" applyProtection="0"/>
    <xf numFmtId="0" fontId="10" fillId="28" borderId="1" applyNumberFormat="0" applyAlignment="0" applyProtection="0"/>
    <xf numFmtId="0" fontId="11" fillId="17" borderId="1" applyNumberFormat="0" applyAlignment="0" applyProtection="0"/>
    <xf numFmtId="0" fontId="12" fillId="48" borderId="2" applyNumberFormat="0" applyAlignment="0" applyProtection="0"/>
    <xf numFmtId="0" fontId="12" fillId="49" borderId="2" applyNumberFormat="0" applyAlignment="0" applyProtection="0"/>
    <xf numFmtId="0" fontId="12" fillId="48" borderId="2" applyNumberFormat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174" fontId="7" fillId="0" borderId="0" applyFont="0" applyFill="0" applyBorder="0" applyProtection="0">
      <alignment horizontal="center" vertical="center"/>
    </xf>
    <xf numFmtId="49" fontId="7" fillId="0" borderId="0" applyFont="0" applyFill="0" applyBorder="0" applyProtection="0">
      <alignment horizontal="left" vertical="center" wrapText="1"/>
    </xf>
    <xf numFmtId="49" fontId="14" fillId="0" borderId="0" applyFill="0" applyBorder="0" applyProtection="0">
      <alignment horizontal="left" vertical="center"/>
    </xf>
    <xf numFmtId="49" fontId="15" fillId="0" borderId="3" applyFill="0" applyProtection="0">
      <alignment horizontal="center" vertical="center" wrapText="1"/>
    </xf>
    <xf numFmtId="49" fontId="15" fillId="0" borderId="4" applyFill="0" applyProtection="0">
      <alignment horizontal="center" vertical="center" wrapText="1"/>
    </xf>
    <xf numFmtId="49" fontId="7" fillId="0" borderId="0" applyFont="0" applyFill="0" applyBorder="0" applyProtection="0">
      <alignment horizontal="left" vertical="center" wrapText="1"/>
    </xf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3" borderId="1" applyNumberFormat="0" applyAlignment="0" applyProtection="0"/>
    <xf numFmtId="0" fontId="23" fillId="16" borderId="1" applyNumberFormat="0" applyAlignment="0" applyProtection="0"/>
    <xf numFmtId="0" fontId="23" fillId="24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0" fontId="26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12" applyNumberFormat="0" applyFont="0" applyAlignment="0" applyProtection="0"/>
    <xf numFmtId="0" fontId="27" fillId="19" borderId="12" applyNumberFormat="0" applyAlignment="0" applyProtection="0"/>
    <xf numFmtId="0" fontId="2" fillId="10" borderId="12" applyNumberFormat="0" applyFont="0" applyAlignment="0" applyProtection="0"/>
    <xf numFmtId="0" fontId="28" fillId="27" borderId="13" applyNumberFormat="0" applyAlignment="0" applyProtection="0"/>
    <xf numFmtId="0" fontId="28" fillId="28" borderId="13" applyNumberFormat="0" applyAlignment="0" applyProtection="0"/>
    <xf numFmtId="0" fontId="28" fillId="17" borderId="13" applyNumberFormat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175" fontId="7" fillId="0" borderId="0" applyFont="0" applyFill="0" applyBorder="0" applyProtection="0">
      <alignment/>
    </xf>
    <xf numFmtId="175" fontId="7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3" fontId="7" fillId="0" borderId="0" applyFont="0" applyFill="0" applyBorder="0" applyProtection="0">
      <alignment horizontal="right"/>
    </xf>
    <xf numFmtId="4" fontId="7" fillId="0" borderId="0" applyFont="0" applyFill="0" applyBorder="0" applyProtection="0">
      <alignment horizontal="right"/>
    </xf>
    <xf numFmtId="4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49" fontId="7" fillId="0" borderId="0" applyFont="0" applyFill="0" applyBorder="0" applyProtection="0">
      <alignment wrapText="1"/>
    </xf>
    <xf numFmtId="0" fontId="32" fillId="0" borderId="0" applyNumberFormat="0" applyFill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2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47" borderId="0" applyNumberFormat="0" applyBorder="0" applyAlignment="0" applyProtection="0"/>
    <xf numFmtId="0" fontId="23" fillId="13" borderId="1" applyNumberFormat="0" applyAlignment="0" applyProtection="0"/>
    <xf numFmtId="0" fontId="23" fillId="16" borderId="1" applyNumberFormat="0" applyAlignment="0" applyProtection="0"/>
    <xf numFmtId="0" fontId="23" fillId="13" borderId="1" applyNumberFormat="0" applyAlignment="0" applyProtection="0"/>
    <xf numFmtId="0" fontId="23" fillId="13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3" borderId="1" applyNumberFormat="0" applyAlignment="0" applyProtection="0"/>
    <xf numFmtId="0" fontId="23" fillId="13" borderId="1" applyNumberFormat="0" applyAlignment="0" applyProtection="0"/>
    <xf numFmtId="0" fontId="23" fillId="13" borderId="1" applyNumberFormat="0" applyAlignment="0" applyProtection="0"/>
    <xf numFmtId="9" fontId="0" fillId="0" borderId="0" applyFont="0" applyFill="0" applyBorder="0" applyAlignment="0" applyProtection="0"/>
    <xf numFmtId="0" fontId="28" fillId="27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7" borderId="13" applyNumberFormat="0" applyAlignment="0" applyProtection="0"/>
    <xf numFmtId="0" fontId="28" fillId="27" borderId="13" applyNumberFormat="0" applyAlignment="0" applyProtection="0"/>
    <xf numFmtId="0" fontId="28" fillId="27" borderId="13" applyNumberFormat="0" applyAlignment="0" applyProtection="0"/>
    <xf numFmtId="0" fontId="10" fillId="27" borderId="1" applyNumberFormat="0" applyAlignment="0" applyProtection="0"/>
    <xf numFmtId="0" fontId="10" fillId="28" borderId="1" applyNumberFormat="0" applyAlignment="0" applyProtection="0"/>
    <xf numFmtId="0" fontId="10" fillId="28" borderId="1" applyNumberFormat="0" applyAlignment="0" applyProtection="0"/>
    <xf numFmtId="0" fontId="10" fillId="27" borderId="1" applyNumberFormat="0" applyAlignment="0" applyProtection="0"/>
    <xf numFmtId="0" fontId="10" fillId="27" borderId="1" applyNumberFormat="0" applyAlignment="0" applyProtection="0"/>
    <xf numFmtId="0" fontId="10" fillId="27" borderId="1" applyNumberFormat="0" applyAlignment="0" applyProtection="0"/>
    <xf numFmtId="0" fontId="6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66" fillId="0" borderId="15" applyNumberFormat="0" applyFill="0" applyAlignment="0" applyProtection="0"/>
    <xf numFmtId="0" fontId="17" fillId="0" borderId="5" applyNumberFormat="0" applyFill="0" applyAlignment="0" applyProtection="0"/>
    <xf numFmtId="0" fontId="34" fillId="0" borderId="16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67" fillId="0" borderId="17" applyNumberFormat="0" applyFill="0" applyAlignment="0" applyProtection="0"/>
    <xf numFmtId="0" fontId="19" fillId="0" borderId="7" applyNumberFormat="0" applyFill="0" applyAlignment="0" applyProtection="0"/>
    <xf numFmtId="0" fontId="35" fillId="0" borderId="18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68" fillId="0" borderId="19" applyNumberFormat="0" applyFill="0" applyAlignment="0" applyProtection="0"/>
    <xf numFmtId="0" fontId="21" fillId="0" borderId="9" applyNumberFormat="0" applyFill="0" applyAlignment="0" applyProtection="0"/>
    <xf numFmtId="0" fontId="36" fillId="0" borderId="20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21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12" fillId="48" borderId="2" applyNumberFormat="0" applyAlignment="0" applyProtection="0"/>
    <xf numFmtId="0" fontId="12" fillId="49" borderId="2" applyNumberFormat="0" applyAlignment="0" applyProtection="0"/>
    <xf numFmtId="0" fontId="12" fillId="48" borderId="2" applyNumberFormat="0" applyAlignment="0" applyProtection="0"/>
    <xf numFmtId="0" fontId="12" fillId="48" borderId="2" applyNumberFormat="0" applyAlignment="0" applyProtection="0"/>
    <xf numFmtId="0" fontId="12" fillId="49" borderId="2" applyNumberFormat="0" applyAlignment="0" applyProtection="0"/>
    <xf numFmtId="0" fontId="12" fillId="49" borderId="2" applyNumberFormat="0" applyAlignment="0" applyProtection="0"/>
    <xf numFmtId="0" fontId="12" fillId="48" borderId="2" applyNumberFormat="0" applyAlignment="0" applyProtection="0"/>
    <xf numFmtId="0" fontId="12" fillId="48" borderId="2" applyNumberFormat="0" applyAlignment="0" applyProtection="0"/>
    <xf numFmtId="0" fontId="12" fillId="48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0" fillId="27" borderId="1" applyNumberFormat="0" applyAlignment="0" applyProtection="0"/>
    <xf numFmtId="0" fontId="10" fillId="28" borderId="1" applyNumberFormat="0" applyAlignment="0" applyProtection="0"/>
    <xf numFmtId="0" fontId="11" fillId="1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21" applyNumberFormat="0" applyFill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10" borderId="12" applyNumberFormat="0" applyFont="0" applyAlignment="0" applyProtection="0"/>
    <xf numFmtId="0" fontId="27" fillId="19" borderId="12" applyNumberFormat="0" applyAlignment="0" applyProtection="0"/>
    <xf numFmtId="0" fontId="37" fillId="19" borderId="12" applyNumberFormat="0" applyAlignment="0" applyProtection="0"/>
    <xf numFmtId="0" fontId="2" fillId="10" borderId="12" applyNumberFormat="0" applyFont="0" applyAlignment="0" applyProtection="0"/>
    <xf numFmtId="0" fontId="7" fillId="10" borderId="12" applyNumberFormat="0" applyFont="0" applyAlignment="0" applyProtection="0"/>
    <xf numFmtId="0" fontId="7" fillId="10" borderId="12" applyNumberFormat="0" applyFont="0" applyAlignment="0" applyProtection="0"/>
    <xf numFmtId="0" fontId="2" fillId="10" borderId="12" applyNumberFormat="0" applyFont="0" applyAlignment="0" applyProtection="0"/>
    <xf numFmtId="0" fontId="37" fillId="19" borderId="12" applyNumberFormat="0" applyAlignment="0" applyProtection="0"/>
    <xf numFmtId="0" fontId="2" fillId="10" borderId="12" applyNumberFormat="0" applyFont="0" applyAlignment="0" applyProtection="0"/>
    <xf numFmtId="0" fontId="28" fillId="27" borderId="13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532" applyFont="1" applyFill="1">
      <alignment/>
      <protection/>
    </xf>
    <xf numFmtId="0" fontId="39" fillId="0" borderId="0" xfId="532" applyFont="1" applyFill="1" applyBorder="1" applyAlignment="1">
      <alignment horizontal="center"/>
      <protection/>
    </xf>
    <xf numFmtId="0" fontId="39" fillId="0" borderId="0" xfId="532" applyFont="1" applyFill="1">
      <alignment/>
      <protection/>
    </xf>
    <xf numFmtId="0" fontId="39" fillId="0" borderId="0" xfId="532" applyFont="1" applyFill="1" applyAlignment="1">
      <alignment vertical="center"/>
      <protection/>
    </xf>
    <xf numFmtId="0" fontId="3" fillId="0" borderId="0" xfId="532" applyFont="1" applyFill="1">
      <alignment/>
      <protection/>
    </xf>
    <xf numFmtId="0" fontId="3" fillId="0" borderId="0" xfId="532" applyFont="1" applyFill="1" applyAlignment="1">
      <alignment wrapText="1"/>
      <protection/>
    </xf>
    <xf numFmtId="173" fontId="5" fillId="0" borderId="3" xfId="532" applyNumberFormat="1" applyFont="1" applyFill="1" applyBorder="1" applyAlignment="1">
      <alignment horizontal="center" vertical="center" wrapText="1"/>
      <protection/>
    </xf>
    <xf numFmtId="0" fontId="4" fillId="0" borderId="0" xfId="532" applyFont="1" applyFill="1" applyAlignment="1">
      <alignment vertical="center"/>
      <protection/>
    </xf>
    <xf numFmtId="0" fontId="3" fillId="0" borderId="0" xfId="532" applyFont="1" applyFill="1" applyAlignment="1">
      <alignment vertical="center"/>
      <protection/>
    </xf>
    <xf numFmtId="0" fontId="5" fillId="0" borderId="22" xfId="532" applyFont="1" applyFill="1" applyBorder="1" applyAlignment="1">
      <alignment horizontal="center" vertical="center" wrapText="1"/>
      <protection/>
    </xf>
    <xf numFmtId="0" fontId="4" fillId="0" borderId="22" xfId="532" applyFont="1" applyFill="1" applyBorder="1" applyAlignment="1">
      <alignment horizontal="left" vertical="center" wrapText="1"/>
      <protection/>
    </xf>
    <xf numFmtId="0" fontId="4" fillId="0" borderId="23" xfId="532" applyFont="1" applyFill="1" applyBorder="1" applyAlignment="1">
      <alignment horizontal="left" vertical="center" wrapText="1"/>
      <protection/>
    </xf>
    <xf numFmtId="0" fontId="38" fillId="0" borderId="22" xfId="532" applyFont="1" applyFill="1" applyBorder="1" applyAlignment="1">
      <alignment horizontal="center" vertical="center" wrapText="1"/>
      <protection/>
    </xf>
    <xf numFmtId="3" fontId="38" fillId="0" borderId="3" xfId="532" applyNumberFormat="1" applyFont="1" applyFill="1" applyBorder="1" applyAlignment="1">
      <alignment horizontal="center" vertical="center"/>
      <protection/>
    </xf>
    <xf numFmtId="0" fontId="5" fillId="0" borderId="24" xfId="532" applyFont="1" applyFill="1" applyBorder="1" applyAlignment="1">
      <alignment horizontal="center" vertical="center" wrapText="1"/>
      <protection/>
    </xf>
    <xf numFmtId="0" fontId="5" fillId="0" borderId="3" xfId="532" applyFont="1" applyFill="1" applyBorder="1" applyAlignment="1">
      <alignment horizontal="center" vertical="center" wrapText="1"/>
      <protection/>
    </xf>
    <xf numFmtId="0" fontId="47" fillId="0" borderId="24" xfId="532" applyFont="1" applyFill="1" applyBorder="1" applyAlignment="1">
      <alignment horizontal="center" vertical="center" wrapText="1"/>
      <protection/>
    </xf>
    <xf numFmtId="1" fontId="47" fillId="0" borderId="3" xfId="455" applyNumberFormat="1" applyFont="1" applyFill="1" applyBorder="1" applyAlignment="1">
      <alignment horizontal="center" vertical="center" wrapText="1"/>
      <protection/>
    </xf>
    <xf numFmtId="0" fontId="46" fillId="0" borderId="22" xfId="530" applyFont="1" applyFill="1" applyBorder="1" applyAlignment="1">
      <alignment vertical="center" wrapText="1"/>
      <protection/>
    </xf>
    <xf numFmtId="0" fontId="46" fillId="0" borderId="23" xfId="530" applyFont="1" applyFill="1" applyBorder="1" applyAlignment="1">
      <alignment vertical="center" wrapText="1"/>
      <protection/>
    </xf>
    <xf numFmtId="0" fontId="43" fillId="0" borderId="0" xfId="532" applyFont="1" applyFill="1" applyAlignment="1">
      <alignment horizontal="center"/>
      <protection/>
    </xf>
    <xf numFmtId="0" fontId="39" fillId="0" borderId="0" xfId="532" applyFont="1" applyFill="1" applyBorder="1" applyAlignment="1">
      <alignment horizontal="center"/>
      <protection/>
    </xf>
    <xf numFmtId="0" fontId="4" fillId="0" borderId="3" xfId="532" applyFont="1" applyFill="1" applyBorder="1" applyAlignment="1">
      <alignment horizontal="left" vertical="center" wrapText="1"/>
      <protection/>
    </xf>
    <xf numFmtId="0" fontId="3" fillId="0" borderId="0" xfId="532" applyFont="1" applyFill="1" applyAlignment="1">
      <alignment wrapText="1"/>
      <protection/>
    </xf>
    <xf numFmtId="0" fontId="3" fillId="0" borderId="0" xfId="532" applyFont="1" applyFill="1">
      <alignment/>
      <protection/>
    </xf>
    <xf numFmtId="0" fontId="39" fillId="0" borderId="0" xfId="532" applyFont="1" applyFill="1">
      <alignment/>
      <protection/>
    </xf>
    <xf numFmtId="3" fontId="4" fillId="0" borderId="3" xfId="532" applyNumberFormat="1" applyFont="1" applyFill="1" applyBorder="1" applyAlignment="1">
      <alignment horizontal="center" vertical="center" wrapText="1"/>
      <protection/>
    </xf>
    <xf numFmtId="0" fontId="38" fillId="0" borderId="3" xfId="532" applyFont="1" applyFill="1" applyBorder="1" applyAlignment="1">
      <alignment horizontal="center" vertical="center" wrapText="1"/>
      <protection/>
    </xf>
    <xf numFmtId="173" fontId="5" fillId="0" borderId="3" xfId="532" applyNumberFormat="1" applyFont="1" applyFill="1" applyBorder="1" applyAlignment="1">
      <alignment horizontal="center" vertical="center"/>
      <protection/>
    </xf>
    <xf numFmtId="3" fontId="5" fillId="0" borderId="3" xfId="532" applyNumberFormat="1" applyFont="1" applyFill="1" applyBorder="1" applyAlignment="1">
      <alignment horizontal="center" vertical="center" wrapText="1"/>
      <protection/>
    </xf>
    <xf numFmtId="0" fontId="46" fillId="0" borderId="3" xfId="530" applyFont="1" applyBorder="1" applyAlignment="1">
      <alignment vertical="center" wrapText="1"/>
      <protection/>
    </xf>
    <xf numFmtId="3" fontId="45" fillId="0" borderId="3" xfId="532" applyNumberFormat="1" applyFont="1" applyFill="1" applyBorder="1" applyAlignment="1">
      <alignment horizontal="center" vertical="center"/>
      <protection/>
    </xf>
    <xf numFmtId="1" fontId="5" fillId="0" borderId="3" xfId="455" applyNumberFormat="1" applyFont="1" applyFill="1" applyBorder="1" applyAlignment="1">
      <alignment horizontal="center" vertical="center" wrapText="1"/>
      <protection/>
    </xf>
    <xf numFmtId="1" fontId="38" fillId="0" borderId="3" xfId="455" applyNumberFormat="1" applyFont="1" applyFill="1" applyBorder="1" applyAlignment="1">
      <alignment horizontal="center" vertical="center" wrapText="1"/>
      <protection/>
    </xf>
    <xf numFmtId="3" fontId="5" fillId="0" borderId="3" xfId="455" applyNumberFormat="1" applyFont="1" applyFill="1" applyBorder="1" applyAlignment="1">
      <alignment horizontal="center" vertical="center" wrapText="1"/>
      <protection/>
    </xf>
    <xf numFmtId="0" fontId="4" fillId="0" borderId="0" xfId="532" applyFont="1" applyFill="1" applyAlignment="1">
      <alignment vertical="center" wrapText="1"/>
      <protection/>
    </xf>
    <xf numFmtId="0" fontId="51" fillId="0" borderId="0" xfId="510" applyFont="1" applyFill="1">
      <alignment/>
      <protection/>
    </xf>
    <xf numFmtId="3" fontId="51" fillId="0" borderId="3" xfId="510" applyNumberFormat="1" applyFont="1" applyFill="1" applyBorder="1" applyAlignment="1">
      <alignment horizontal="center" vertical="center" wrapText="1"/>
      <protection/>
    </xf>
    <xf numFmtId="0" fontId="46" fillId="0" borderId="0" xfId="510" applyFont="1">
      <alignment/>
      <protection/>
    </xf>
    <xf numFmtId="0" fontId="1" fillId="0" borderId="0" xfId="510" applyFont="1">
      <alignment/>
      <protection/>
    </xf>
    <xf numFmtId="2" fontId="51" fillId="0" borderId="3" xfId="510" applyNumberFormat="1" applyFont="1" applyBorder="1" applyAlignment="1">
      <alignment horizontal="center" vertical="center" wrapText="1"/>
      <protection/>
    </xf>
    <xf numFmtId="3" fontId="51" fillId="0" borderId="3" xfId="510" applyNumberFormat="1" applyFont="1" applyBorder="1" applyAlignment="1">
      <alignment horizontal="center" vertical="center" wrapText="1"/>
      <protection/>
    </xf>
    <xf numFmtId="0" fontId="51" fillId="0" borderId="0" xfId="510" applyFont="1">
      <alignment/>
      <protection/>
    </xf>
    <xf numFmtId="14" fontId="5" fillId="0" borderId="3" xfId="455" applyNumberFormat="1" applyFont="1" applyFill="1" applyBorder="1" applyAlignment="1">
      <alignment horizontal="center" vertical="center" wrapText="1"/>
      <protection/>
    </xf>
    <xf numFmtId="0" fontId="49" fillId="0" borderId="3" xfId="530" applyFont="1" applyFill="1" applyBorder="1" applyAlignment="1">
      <alignment vertical="center" wrapText="1"/>
      <protection/>
    </xf>
    <xf numFmtId="0" fontId="51" fillId="0" borderId="3" xfId="510" applyFont="1" applyBorder="1" applyAlignment="1">
      <alignment horizontal="center" vertical="center"/>
      <protection/>
    </xf>
    <xf numFmtId="3" fontId="5" fillId="17" borderId="3" xfId="532" applyNumberFormat="1" applyFont="1" applyFill="1" applyBorder="1" applyAlignment="1">
      <alignment horizontal="center" vertical="center"/>
      <protection/>
    </xf>
    <xf numFmtId="3" fontId="4" fillId="17" borderId="3" xfId="532" applyNumberFormat="1" applyFont="1" applyFill="1" applyBorder="1" applyAlignment="1">
      <alignment horizontal="center" vertical="center"/>
      <protection/>
    </xf>
    <xf numFmtId="0" fontId="55" fillId="0" borderId="3" xfId="532" applyFont="1" applyFill="1" applyBorder="1" applyAlignment="1">
      <alignment horizontal="center" vertical="center" wrapText="1"/>
      <protection/>
    </xf>
    <xf numFmtId="1" fontId="3" fillId="0" borderId="0" xfId="532" applyNumberFormat="1" applyFont="1" applyFill="1">
      <alignment/>
      <protection/>
    </xf>
    <xf numFmtId="0" fontId="3" fillId="0" borderId="0" xfId="532" applyFont="1" applyFill="1" applyAlignment="1">
      <alignment horizontal="center"/>
      <protection/>
    </xf>
    <xf numFmtId="172" fontId="4" fillId="0" borderId="3" xfId="532" applyNumberFormat="1" applyFont="1" applyFill="1" applyBorder="1" applyAlignment="1">
      <alignment horizontal="center" vertical="center" wrapText="1"/>
      <protection/>
    </xf>
    <xf numFmtId="0" fontId="5" fillId="0" borderId="0" xfId="532" applyFont="1" applyFill="1" applyAlignment="1">
      <alignment vertical="center" wrapText="1"/>
      <protection/>
    </xf>
    <xf numFmtId="0" fontId="4" fillId="0" borderId="0" xfId="532" applyFont="1" applyFill="1" applyAlignment="1">
      <alignment horizontal="center" vertical="top" wrapText="1"/>
      <protection/>
    </xf>
    <xf numFmtId="0" fontId="53" fillId="0" borderId="3" xfId="510" applyFont="1" applyFill="1" applyBorder="1" applyAlignment="1">
      <alignment horizontal="center" vertical="center" wrapText="1"/>
      <protection/>
    </xf>
    <xf numFmtId="0" fontId="51" fillId="0" borderId="0" xfId="0" applyFont="1" applyFill="1" applyAlignment="1">
      <alignment/>
    </xf>
    <xf numFmtId="3" fontId="53" fillId="0" borderId="3" xfId="510" applyNumberFormat="1" applyFont="1" applyFill="1" applyBorder="1" applyAlignment="1">
      <alignment horizontal="center" vertical="center" wrapText="1"/>
      <protection/>
    </xf>
    <xf numFmtId="0" fontId="53" fillId="0" borderId="3" xfId="510" applyFont="1" applyFill="1" applyBorder="1" applyAlignment="1">
      <alignment vertical="center" wrapText="1"/>
      <protection/>
    </xf>
    <xf numFmtId="3" fontId="53" fillId="0" borderId="0" xfId="510" applyNumberFormat="1" applyFont="1" applyFill="1">
      <alignment/>
      <protection/>
    </xf>
    <xf numFmtId="172" fontId="45" fillId="0" borderId="3" xfId="532" applyNumberFormat="1" applyFont="1" applyFill="1" applyBorder="1" applyAlignment="1">
      <alignment horizontal="center" vertical="center"/>
      <protection/>
    </xf>
    <xf numFmtId="173" fontId="4" fillId="0" borderId="3" xfId="532" applyNumberFormat="1" applyFont="1" applyFill="1" applyBorder="1" applyAlignment="1">
      <alignment horizontal="center" vertical="center" wrapText="1"/>
      <protection/>
    </xf>
    <xf numFmtId="173" fontId="4" fillId="0" borderId="25" xfId="532" applyNumberFormat="1" applyFont="1" applyFill="1" applyBorder="1" applyAlignment="1">
      <alignment horizontal="center" vertical="center" wrapText="1"/>
      <protection/>
    </xf>
    <xf numFmtId="173" fontId="5" fillId="0" borderId="24" xfId="532" applyNumberFormat="1" applyFont="1" applyFill="1" applyBorder="1" applyAlignment="1">
      <alignment horizontal="center" vertical="center" wrapText="1"/>
      <protection/>
    </xf>
    <xf numFmtId="173" fontId="4" fillId="0" borderId="24" xfId="532" applyNumberFormat="1" applyFont="1" applyFill="1" applyBorder="1" applyAlignment="1">
      <alignment horizontal="center" vertical="center" wrapText="1"/>
      <protection/>
    </xf>
    <xf numFmtId="173" fontId="4" fillId="0" borderId="26" xfId="532" applyNumberFormat="1" applyFont="1" applyFill="1" applyBorder="1" applyAlignment="1">
      <alignment horizontal="center" vertical="center" wrapText="1"/>
      <protection/>
    </xf>
    <xf numFmtId="3" fontId="38" fillId="0" borderId="3" xfId="532" applyNumberFormat="1" applyFont="1" applyFill="1" applyBorder="1" applyAlignment="1">
      <alignment horizontal="center" vertical="center"/>
      <protection/>
    </xf>
    <xf numFmtId="173" fontId="38" fillId="0" borderId="3" xfId="532" applyNumberFormat="1" applyFont="1" applyFill="1" applyBorder="1" applyAlignment="1">
      <alignment horizontal="center" vertical="center" wrapText="1"/>
      <protection/>
    </xf>
    <xf numFmtId="173" fontId="45" fillId="0" borderId="3" xfId="532" applyNumberFormat="1" applyFont="1" applyFill="1" applyBorder="1" applyAlignment="1">
      <alignment horizontal="center" vertical="center" wrapText="1"/>
      <protection/>
    </xf>
    <xf numFmtId="173" fontId="45" fillId="0" borderId="25" xfId="532" applyNumberFormat="1" applyFont="1" applyFill="1" applyBorder="1" applyAlignment="1">
      <alignment horizontal="center" vertical="center" wrapText="1"/>
      <protection/>
    </xf>
    <xf numFmtId="173" fontId="38" fillId="0" borderId="24" xfId="532" applyNumberFormat="1" applyFont="1" applyFill="1" applyBorder="1" applyAlignment="1">
      <alignment horizontal="center" vertical="center"/>
      <protection/>
    </xf>
    <xf numFmtId="173" fontId="45" fillId="0" borderId="24" xfId="532" applyNumberFormat="1" applyFont="1" applyFill="1" applyBorder="1" applyAlignment="1">
      <alignment horizontal="center" vertical="center"/>
      <protection/>
    </xf>
    <xf numFmtId="173" fontId="45" fillId="0" borderId="26" xfId="532" applyNumberFormat="1" applyFont="1" applyFill="1" applyBorder="1" applyAlignment="1">
      <alignment horizontal="center" vertical="center"/>
      <protection/>
    </xf>
    <xf numFmtId="0" fontId="51" fillId="0" borderId="3" xfId="510" applyFont="1" applyFill="1" applyBorder="1" applyAlignment="1">
      <alignment horizontal="left" vertical="center" wrapText="1"/>
      <protection/>
    </xf>
    <xf numFmtId="0" fontId="51" fillId="0" borderId="3" xfId="510" applyFont="1" applyFill="1" applyBorder="1" applyAlignment="1">
      <alignment horizontal="left" wrapText="1"/>
      <protection/>
    </xf>
    <xf numFmtId="3" fontId="4" fillId="0" borderId="3" xfId="532" applyNumberFormat="1" applyFont="1" applyFill="1" applyBorder="1" applyAlignment="1">
      <alignment horizontal="center" vertical="center"/>
      <protection/>
    </xf>
    <xf numFmtId="173" fontId="4" fillId="0" borderId="3" xfId="532" applyNumberFormat="1" applyFont="1" applyFill="1" applyBorder="1" applyAlignment="1">
      <alignment horizontal="center" vertical="center"/>
      <protection/>
    </xf>
    <xf numFmtId="0" fontId="57" fillId="0" borderId="0" xfId="510" applyFont="1" applyFill="1">
      <alignment/>
      <protection/>
    </xf>
    <xf numFmtId="1" fontId="57" fillId="0" borderId="0" xfId="510" applyNumberFormat="1" applyFont="1" applyFill="1">
      <alignment/>
      <protection/>
    </xf>
    <xf numFmtId="0" fontId="57" fillId="0" borderId="3" xfId="510" applyFont="1" applyFill="1" applyBorder="1">
      <alignment/>
      <protection/>
    </xf>
    <xf numFmtId="1" fontId="57" fillId="0" borderId="3" xfId="510" applyNumberFormat="1" applyFont="1" applyFill="1" applyBorder="1">
      <alignment/>
      <protection/>
    </xf>
    <xf numFmtId="0" fontId="57" fillId="0" borderId="3" xfId="510" applyFont="1" applyFill="1" applyBorder="1" applyAlignment="1">
      <alignment/>
      <protection/>
    </xf>
    <xf numFmtId="1" fontId="57" fillId="0" borderId="3" xfId="510" applyNumberFormat="1" applyFont="1" applyFill="1" applyBorder="1" applyAlignment="1">
      <alignment/>
      <protection/>
    </xf>
    <xf numFmtId="0" fontId="57" fillId="0" borderId="0" xfId="510" applyFont="1" applyFill="1" applyAlignment="1">
      <alignment/>
      <protection/>
    </xf>
    <xf numFmtId="0" fontId="38" fillId="0" borderId="3" xfId="532" applyFont="1" applyFill="1" applyBorder="1" applyAlignment="1">
      <alignment horizontal="center" vertical="center" wrapText="1"/>
      <protection/>
    </xf>
    <xf numFmtId="173" fontId="5" fillId="0" borderId="3" xfId="455" applyNumberFormat="1" applyFont="1" applyFill="1" applyBorder="1" applyAlignment="1">
      <alignment horizontal="center" vertical="center" wrapText="1"/>
      <protection/>
    </xf>
    <xf numFmtId="172" fontId="5" fillId="0" borderId="3" xfId="455" applyNumberFormat="1" applyFont="1" applyFill="1" applyBorder="1" applyAlignment="1">
      <alignment horizontal="center" vertical="center" wrapText="1"/>
      <protection/>
    </xf>
    <xf numFmtId="3" fontId="5" fillId="0" borderId="3" xfId="532" applyNumberFormat="1" applyFont="1" applyFill="1" applyBorder="1" applyAlignment="1">
      <alignment horizontal="center" vertical="center"/>
      <protection/>
    </xf>
    <xf numFmtId="0" fontId="58" fillId="0" borderId="3" xfId="532" applyFont="1" applyFill="1" applyBorder="1" applyAlignment="1">
      <alignment horizontal="center" vertical="center" wrapText="1"/>
      <protection/>
    </xf>
    <xf numFmtId="181" fontId="51" fillId="0" borderId="3" xfId="455" applyNumberFormat="1" applyFont="1" applyFill="1" applyBorder="1" applyAlignment="1">
      <alignment horizontal="center" vertical="center"/>
      <protection/>
    </xf>
    <xf numFmtId="173" fontId="4" fillId="0" borderId="3" xfId="455" applyNumberFormat="1" applyFont="1" applyFill="1" applyBorder="1" applyAlignment="1">
      <alignment horizontal="center" vertical="center" wrapText="1"/>
      <protection/>
    </xf>
    <xf numFmtId="172" fontId="4" fillId="0" borderId="3" xfId="455" applyNumberFormat="1" applyFont="1" applyFill="1" applyBorder="1" applyAlignment="1">
      <alignment horizontal="center" vertical="center" wrapText="1"/>
      <protection/>
    </xf>
    <xf numFmtId="3" fontId="3" fillId="0" borderId="0" xfId="532" applyNumberFormat="1" applyFont="1" applyFill="1">
      <alignment/>
      <protection/>
    </xf>
    <xf numFmtId="181" fontId="3" fillId="0" borderId="0" xfId="532" applyNumberFormat="1" applyFont="1" applyFill="1">
      <alignment/>
      <protection/>
    </xf>
    <xf numFmtId="3" fontId="45" fillId="0" borderId="0" xfId="532" applyNumberFormat="1" applyFont="1" applyFill="1">
      <alignment/>
      <protection/>
    </xf>
    <xf numFmtId="0" fontId="45" fillId="0" borderId="0" xfId="532" applyFont="1" applyFill="1">
      <alignment/>
      <protection/>
    </xf>
    <xf numFmtId="0" fontId="51" fillId="0" borderId="3" xfId="510" applyFont="1" applyFill="1" applyBorder="1" applyAlignment="1">
      <alignment horizontal="center" vertical="center" wrapText="1"/>
      <protection/>
    </xf>
    <xf numFmtId="0" fontId="51" fillId="0" borderId="3" xfId="510" applyFont="1" applyFill="1" applyBorder="1" applyAlignment="1">
      <alignment horizontal="center"/>
      <protection/>
    </xf>
    <xf numFmtId="0" fontId="46" fillId="0" borderId="3" xfId="510" applyFont="1" applyFill="1" applyBorder="1" applyAlignment="1">
      <alignment horizontal="center" vertical="center" wrapText="1"/>
      <protection/>
    </xf>
    <xf numFmtId="0" fontId="1" fillId="0" borderId="3" xfId="510" applyFont="1" applyFill="1" applyBorder="1" applyAlignment="1">
      <alignment horizontal="center" vertical="center" wrapText="1"/>
      <protection/>
    </xf>
    <xf numFmtId="0" fontId="51" fillId="0" borderId="3" xfId="510" applyFont="1" applyFill="1" applyBorder="1" applyAlignment="1">
      <alignment horizontal="center" vertical="center"/>
      <protection/>
    </xf>
    <xf numFmtId="2" fontId="46" fillId="0" borderId="0" xfId="510" applyNumberFormat="1" applyFont="1" applyFill="1" applyAlignment="1">
      <alignment wrapText="1"/>
      <protection/>
    </xf>
    <xf numFmtId="0" fontId="1" fillId="0" borderId="0" xfId="510" applyFont="1" applyFill="1">
      <alignment/>
      <protection/>
    </xf>
    <xf numFmtId="0" fontId="53" fillId="0" borderId="0" xfId="510" applyFont="1" applyFill="1" applyAlignment="1">
      <alignment horizontal="center"/>
      <protection/>
    </xf>
    <xf numFmtId="0" fontId="53" fillId="0" borderId="0" xfId="510" applyFont="1" applyFill="1">
      <alignment/>
      <protection/>
    </xf>
    <xf numFmtId="0" fontId="51" fillId="0" borderId="3" xfId="0" applyFont="1" applyFill="1" applyBorder="1" applyAlignment="1">
      <alignment horizontal="center" vertical="center"/>
    </xf>
    <xf numFmtId="2" fontId="51" fillId="0" borderId="3" xfId="510" applyNumberFormat="1" applyFont="1" applyFill="1" applyBorder="1" applyAlignment="1">
      <alignment horizontal="left" vertical="center" wrapText="1"/>
      <protection/>
    </xf>
    <xf numFmtId="186" fontId="51" fillId="0" borderId="27" xfId="0" applyNumberFormat="1" applyFont="1" applyFill="1" applyBorder="1" applyAlignment="1">
      <alignment horizontal="center" vertical="center" wrapText="1"/>
    </xf>
    <xf numFmtId="1" fontId="51" fillId="0" borderId="3" xfId="0" applyNumberFormat="1" applyFont="1" applyFill="1" applyBorder="1" applyAlignment="1">
      <alignment horizontal="center" vertical="center"/>
    </xf>
    <xf numFmtId="1" fontId="51" fillId="0" borderId="3" xfId="531" applyNumberFormat="1" applyFont="1" applyFill="1" applyBorder="1" applyAlignment="1">
      <alignment horizontal="center" vertical="center"/>
      <protection/>
    </xf>
    <xf numFmtId="3" fontId="51" fillId="0" borderId="0" xfId="510" applyNumberFormat="1" applyFont="1" applyFill="1">
      <alignment/>
      <protection/>
    </xf>
    <xf numFmtId="0" fontId="51" fillId="0" borderId="3" xfId="510" applyFont="1" applyFill="1" applyBorder="1" applyAlignment="1">
      <alignment vertical="center" wrapText="1"/>
      <protection/>
    </xf>
    <xf numFmtId="0" fontId="51" fillId="0" borderId="3" xfId="510" applyFont="1" applyFill="1" applyBorder="1" applyAlignment="1">
      <alignment horizontal="center" wrapText="1"/>
      <protection/>
    </xf>
    <xf numFmtId="3" fontId="51" fillId="0" borderId="3" xfId="510" applyNumberFormat="1" applyFont="1" applyFill="1" applyBorder="1" applyAlignment="1">
      <alignment horizontal="center" wrapText="1"/>
      <protection/>
    </xf>
    <xf numFmtId="0" fontId="51" fillId="0" borderId="3" xfId="0" applyFont="1" applyFill="1" applyBorder="1" applyAlignment="1">
      <alignment horizontal="center"/>
    </xf>
    <xf numFmtId="0" fontId="51" fillId="0" borderId="0" xfId="510" applyFont="1" applyFill="1" applyAlignment="1">
      <alignment horizontal="center"/>
      <protection/>
    </xf>
    <xf numFmtId="1" fontId="51" fillId="0" borderId="3" xfId="0" applyNumberFormat="1" applyFont="1" applyFill="1" applyBorder="1" applyAlignment="1">
      <alignment horizontal="center"/>
    </xf>
    <xf numFmtId="3" fontId="51" fillId="0" borderId="3" xfId="510" applyNumberFormat="1" applyFont="1" applyFill="1" applyBorder="1" applyAlignment="1" quotePrefix="1">
      <alignment horizontal="center" wrapText="1"/>
      <protection/>
    </xf>
    <xf numFmtId="1" fontId="51" fillId="0" borderId="3" xfId="531" applyNumberFormat="1" applyFont="1" applyFill="1" applyBorder="1" applyAlignment="1">
      <alignment horizontal="center"/>
      <protection/>
    </xf>
    <xf numFmtId="2" fontId="1" fillId="0" borderId="0" xfId="510" applyNumberFormat="1" applyFont="1" applyAlignment="1">
      <alignment wrapText="1"/>
      <protection/>
    </xf>
    <xf numFmtId="3" fontId="51" fillId="0" borderId="0" xfId="510" applyNumberFormat="1" applyFont="1" applyAlignment="1">
      <alignment horizontal="center"/>
      <protection/>
    </xf>
    <xf numFmtId="0" fontId="51" fillId="0" borderId="3" xfId="0" applyFont="1" applyBorder="1" applyAlignment="1">
      <alignment horizontal="left" vertical="center" wrapText="1"/>
    </xf>
    <xf numFmtId="0" fontId="1" fillId="0" borderId="0" xfId="510" applyFont="1" applyAlignment="1">
      <alignment/>
      <protection/>
    </xf>
    <xf numFmtId="3" fontId="51" fillId="0" borderId="3" xfId="510" applyNumberFormat="1" applyFont="1" applyBorder="1" applyAlignment="1">
      <alignment horizontal="center" vertical="center"/>
      <protection/>
    </xf>
    <xf numFmtId="0" fontId="40" fillId="0" borderId="0" xfId="532" applyFont="1" applyFill="1" applyAlignment="1">
      <alignment horizontal="center"/>
      <protection/>
    </xf>
    <xf numFmtId="0" fontId="41" fillId="0" borderId="0" xfId="532" applyFont="1" applyFill="1" applyAlignment="1">
      <alignment horizontal="center"/>
      <protection/>
    </xf>
    <xf numFmtId="0" fontId="39" fillId="0" borderId="28" xfId="532" applyFont="1" applyFill="1" applyBorder="1" applyAlignment="1">
      <alignment horizontal="center"/>
      <protection/>
    </xf>
    <xf numFmtId="0" fontId="39" fillId="0" borderId="22" xfId="532" applyFont="1" applyFill="1" applyBorder="1" applyAlignment="1">
      <alignment horizontal="center"/>
      <protection/>
    </xf>
    <xf numFmtId="0" fontId="38" fillId="0" borderId="29" xfId="532" applyFont="1" applyFill="1" applyBorder="1" applyAlignment="1">
      <alignment horizontal="center" vertical="center"/>
      <protection/>
    </xf>
    <xf numFmtId="0" fontId="38" fillId="0" borderId="30" xfId="532" applyFont="1" applyFill="1" applyBorder="1" applyAlignment="1">
      <alignment horizontal="center" vertical="center"/>
      <protection/>
    </xf>
    <xf numFmtId="0" fontId="42" fillId="0" borderId="0" xfId="532" applyFont="1" applyFill="1" applyAlignment="1">
      <alignment horizontal="center"/>
      <protection/>
    </xf>
    <xf numFmtId="0" fontId="43" fillId="0" borderId="0" xfId="532" applyFont="1" applyFill="1" applyAlignment="1">
      <alignment horizontal="center"/>
      <protection/>
    </xf>
    <xf numFmtId="0" fontId="44" fillId="0" borderId="29" xfId="532" applyFont="1" applyFill="1" applyBorder="1" applyAlignment="1">
      <alignment horizontal="center" vertical="center"/>
      <protection/>
    </xf>
    <xf numFmtId="0" fontId="52" fillId="0" borderId="0" xfId="510" applyFont="1" applyFill="1" applyAlignment="1">
      <alignment horizontal="center" vertical="center" wrapText="1"/>
      <protection/>
    </xf>
    <xf numFmtId="0" fontId="51" fillId="0" borderId="31" xfId="510" applyFont="1" applyFill="1" applyBorder="1" applyAlignment="1">
      <alignment horizontal="center" vertical="center"/>
      <protection/>
    </xf>
    <xf numFmtId="0" fontId="51" fillId="0" borderId="32" xfId="510" applyFont="1" applyFill="1" applyBorder="1" applyAlignment="1">
      <alignment horizontal="center" vertical="center"/>
      <protection/>
    </xf>
    <xf numFmtId="0" fontId="51" fillId="0" borderId="27" xfId="510" applyFont="1" applyFill="1" applyBorder="1" applyAlignment="1">
      <alignment horizontal="center" vertical="center"/>
      <protection/>
    </xf>
    <xf numFmtId="2" fontId="46" fillId="0" borderId="3" xfId="510" applyNumberFormat="1" applyFont="1" applyFill="1" applyBorder="1" applyAlignment="1">
      <alignment horizontal="center" vertical="center" wrapText="1"/>
      <protection/>
    </xf>
    <xf numFmtId="0" fontId="51" fillId="0" borderId="3" xfId="510" applyFont="1" applyFill="1" applyBorder="1" applyAlignment="1">
      <alignment horizontal="center" vertical="center" wrapText="1"/>
      <protection/>
    </xf>
    <xf numFmtId="0" fontId="51" fillId="0" borderId="3" xfId="510" applyNumberFormat="1" applyFont="1" applyFill="1" applyBorder="1" applyAlignment="1">
      <alignment horizontal="center" vertical="center" wrapText="1"/>
      <protection/>
    </xf>
    <xf numFmtId="0" fontId="53" fillId="0" borderId="3" xfId="510" applyFont="1" applyFill="1" applyBorder="1" applyAlignment="1">
      <alignment horizontal="center" vertical="center" wrapText="1"/>
      <protection/>
    </xf>
    <xf numFmtId="0" fontId="60" fillId="0" borderId="0" xfId="510" applyFont="1" applyFill="1" applyAlignment="1">
      <alignment horizontal="center" vertical="center" wrapText="1"/>
      <protection/>
    </xf>
    <xf numFmtId="2" fontId="51" fillId="0" borderId="3" xfId="510" applyNumberFormat="1" applyFont="1" applyFill="1" applyBorder="1" applyAlignment="1">
      <alignment horizontal="center" vertical="center" wrapText="1"/>
      <protection/>
    </xf>
    <xf numFmtId="3" fontId="51" fillId="0" borderId="3" xfId="510" applyNumberFormat="1" applyFont="1" applyFill="1" applyBorder="1" applyAlignment="1">
      <alignment horizontal="center" vertical="center" wrapText="1"/>
      <protection/>
    </xf>
    <xf numFmtId="0" fontId="54" fillId="0" borderId="0" xfId="510" applyFont="1" applyAlignment="1">
      <alignment horizontal="center" vertical="center" wrapText="1"/>
      <protection/>
    </xf>
    <xf numFmtId="0" fontId="53" fillId="0" borderId="0" xfId="510" applyFont="1" applyFill="1" applyAlignment="1">
      <alignment horizontal="center" vertical="center" wrapText="1"/>
      <protection/>
    </xf>
    <xf numFmtId="0" fontId="38" fillId="0" borderId="0" xfId="532" applyFont="1" applyFill="1" applyAlignment="1">
      <alignment horizontal="center"/>
      <protection/>
    </xf>
    <xf numFmtId="0" fontId="48" fillId="0" borderId="0" xfId="532" applyFont="1" applyFill="1" applyAlignment="1">
      <alignment horizontal="center"/>
      <protection/>
    </xf>
    <xf numFmtId="0" fontId="39" fillId="0" borderId="3" xfId="532" applyFont="1" applyFill="1" applyBorder="1" applyAlignment="1">
      <alignment horizontal="center"/>
      <protection/>
    </xf>
    <xf numFmtId="0" fontId="38" fillId="0" borderId="3" xfId="532" applyFont="1" applyFill="1" applyBorder="1" applyAlignment="1">
      <alignment horizontal="center" vertical="center"/>
      <protection/>
    </xf>
    <xf numFmtId="0" fontId="38" fillId="0" borderId="3" xfId="532" applyFont="1" applyFill="1" applyBorder="1" applyAlignment="1">
      <alignment horizontal="center" vertical="center"/>
      <protection/>
    </xf>
    <xf numFmtId="0" fontId="56" fillId="0" borderId="0" xfId="532" applyFont="1" applyFill="1" applyBorder="1" applyAlignment="1">
      <alignment horizontal="center" vertical="center" wrapText="1"/>
      <protection/>
    </xf>
    <xf numFmtId="0" fontId="40" fillId="0" borderId="0" xfId="532" applyFont="1" applyFill="1" applyAlignment="1">
      <alignment horizontal="center" wrapText="1"/>
      <protection/>
    </xf>
    <xf numFmtId="2" fontId="45" fillId="0" borderId="3" xfId="532" applyNumberFormat="1" applyFont="1" applyFill="1" applyBorder="1" applyAlignment="1">
      <alignment horizontal="center" vertical="center" wrapText="1"/>
      <protection/>
    </xf>
    <xf numFmtId="0" fontId="45" fillId="0" borderId="3" xfId="532" applyFont="1" applyFill="1" applyBorder="1" applyAlignment="1">
      <alignment horizontal="center" vertical="center" wrapText="1"/>
      <protection/>
    </xf>
    <xf numFmtId="14" fontId="4" fillId="0" borderId="3" xfId="455" applyNumberFormat="1" applyFont="1" applyBorder="1" applyAlignment="1">
      <alignment horizontal="center" vertical="center" wrapText="1"/>
      <protection/>
    </xf>
    <xf numFmtId="3" fontId="45" fillId="0" borderId="3" xfId="532" applyNumberFormat="1" applyFont="1" applyFill="1" applyBorder="1" applyAlignment="1">
      <alignment horizontal="center" vertical="center" wrapText="1"/>
      <protection/>
    </xf>
    <xf numFmtId="3" fontId="51" fillId="0" borderId="3" xfId="455" applyNumberFormat="1" applyFont="1" applyBorder="1" applyAlignment="1">
      <alignment horizontal="center" vertical="center" wrapText="1"/>
      <protection/>
    </xf>
    <xf numFmtId="3" fontId="45" fillId="0" borderId="3" xfId="532" applyNumberFormat="1" applyFont="1" applyFill="1" applyBorder="1" applyAlignment="1">
      <alignment horizontal="center" vertical="center" wrapText="1"/>
      <protection/>
    </xf>
    <xf numFmtId="3" fontId="45" fillId="0" borderId="25" xfId="532" applyNumberFormat="1" applyFont="1" applyFill="1" applyBorder="1" applyAlignment="1">
      <alignment horizontal="center" vertical="center" wrapText="1"/>
      <protection/>
    </xf>
    <xf numFmtId="3" fontId="45" fillId="0" borderId="25" xfId="532" applyNumberFormat="1" applyFont="1" applyFill="1" applyBorder="1" applyAlignment="1">
      <alignment horizontal="center" vertical="center"/>
      <protection/>
    </xf>
    <xf numFmtId="3" fontId="5" fillId="0" borderId="3" xfId="532" applyNumberFormat="1" applyFont="1" applyFill="1" applyBorder="1" applyAlignment="1">
      <alignment horizontal="center" vertical="center"/>
      <protection/>
    </xf>
    <xf numFmtId="3" fontId="51" fillId="0" borderId="3" xfId="455" applyNumberFormat="1" applyFont="1" applyFill="1" applyBorder="1" applyAlignment="1">
      <alignment horizontal="center" vertical="center" wrapText="1"/>
      <protection/>
    </xf>
    <xf numFmtId="1" fontId="4" fillId="0" borderId="3" xfId="532" applyNumberFormat="1" applyFont="1" applyFill="1" applyBorder="1" applyAlignment="1">
      <alignment horizontal="center" vertical="center"/>
      <protection/>
    </xf>
    <xf numFmtId="3" fontId="51" fillId="0" borderId="25" xfId="455" applyNumberFormat="1" applyFont="1" applyFill="1" applyBorder="1" applyAlignment="1">
      <alignment horizontal="center" vertical="center" wrapText="1"/>
      <protection/>
    </xf>
    <xf numFmtId="3" fontId="4" fillId="0" borderId="25" xfId="532" applyNumberFormat="1" applyFont="1" applyFill="1" applyBorder="1" applyAlignment="1">
      <alignment horizontal="center" vertical="center"/>
      <protection/>
    </xf>
    <xf numFmtId="1" fontId="4" fillId="0" borderId="25" xfId="532" applyNumberFormat="1" applyFont="1" applyFill="1" applyBorder="1" applyAlignment="1">
      <alignment horizontal="center" vertical="center"/>
      <protection/>
    </xf>
  </cellXfs>
  <cellStyles count="57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1_Стр-ра вакансій за зарплатою на КЗП 0618 для даних Найбіль по зарпл" xfId="317"/>
    <cellStyle name="Heading 2" xfId="318"/>
    <cellStyle name="Heading 2 2" xfId="319"/>
    <cellStyle name="Heading 2_Стр-ра вакансій за зарплатою на КЗП 0618 для даних Найбіль по зарпл" xfId="320"/>
    <cellStyle name="Heading 3" xfId="321"/>
    <cellStyle name="Heading 3 2" xfId="322"/>
    <cellStyle name="Heading 3_Стр-ра вакансій за зарплатою на КЗП 0618 для даних Найбіль по зарпл" xfId="323"/>
    <cellStyle name="Heading 4" xfId="324"/>
    <cellStyle name="Heading 4 2" xfId="325"/>
    <cellStyle name="Heading 4_Стр-ра вакансій за зарплатою на КЗП 0618 для даних Найбіль по зарпл" xfId="326"/>
    <cellStyle name="Input" xfId="327"/>
    <cellStyle name="Input 2" xfId="328"/>
    <cellStyle name="Input_П_1" xfId="329"/>
    <cellStyle name="Linked Cell" xfId="330"/>
    <cellStyle name="Linked Cell 2" xfId="331"/>
    <cellStyle name="Linked Cell_Стр-ра вакансій за зарплатою на КЗП 0618 для даних Найбіль по зарпл" xfId="332"/>
    <cellStyle name="Neutral" xfId="333"/>
    <cellStyle name="Neutral 2" xfId="334"/>
    <cellStyle name="Neutral_П_1" xfId="335"/>
    <cellStyle name="Normal 2" xfId="336"/>
    <cellStyle name="Normal_Sheet1" xfId="337"/>
    <cellStyle name="Note" xfId="338"/>
    <cellStyle name="Note 2" xfId="339"/>
    <cellStyle name="Note_П_1" xfId="340"/>
    <cellStyle name="Output" xfId="341"/>
    <cellStyle name="Output 2" xfId="342"/>
    <cellStyle name="Output_П_1" xfId="343"/>
    <cellStyle name="Title" xfId="344"/>
    <cellStyle name="Total" xfId="345"/>
    <cellStyle name="vDa" xfId="346"/>
    <cellStyle name="vDa 2" xfId="347"/>
    <cellStyle name="vHl" xfId="348"/>
    <cellStyle name="vHl 2" xfId="349"/>
    <cellStyle name="vN0" xfId="350"/>
    <cellStyle name="vN0 2" xfId="351"/>
    <cellStyle name="vN0 3" xfId="352"/>
    <cellStyle name="vSt" xfId="353"/>
    <cellStyle name="vSt 2" xfId="354"/>
    <cellStyle name="Warning Text" xfId="355"/>
    <cellStyle name="Акцент1" xfId="356"/>
    <cellStyle name="Акцент1 2" xfId="357"/>
    <cellStyle name="Акцент1 2 2" xfId="358"/>
    <cellStyle name="Акцент1 3" xfId="359"/>
    <cellStyle name="Акцент1 4" xfId="360"/>
    <cellStyle name="Акцент1 5" xfId="361"/>
    <cellStyle name="Акцент2" xfId="362"/>
    <cellStyle name="Акцент2 2" xfId="363"/>
    <cellStyle name="Акцент2 2 2" xfId="364"/>
    <cellStyle name="Акцент2 3" xfId="365"/>
    <cellStyle name="Акцент2 4" xfId="366"/>
    <cellStyle name="Акцент2 5" xfId="367"/>
    <cellStyle name="Акцент3" xfId="368"/>
    <cellStyle name="Акцент3 2" xfId="369"/>
    <cellStyle name="Акцент3 2 2" xfId="370"/>
    <cellStyle name="Акцент3 3" xfId="371"/>
    <cellStyle name="Акцент3 4" xfId="372"/>
    <cellStyle name="Акцент3 5" xfId="373"/>
    <cellStyle name="Акцент4" xfId="374"/>
    <cellStyle name="Акцент4 2" xfId="375"/>
    <cellStyle name="Акцент4 2 2" xfId="376"/>
    <cellStyle name="Акцент4 3" xfId="377"/>
    <cellStyle name="Акцент4 4" xfId="378"/>
    <cellStyle name="Акцент4 5" xfId="379"/>
    <cellStyle name="Акцент5" xfId="380"/>
    <cellStyle name="Акцент5 2" xfId="381"/>
    <cellStyle name="Акцент5 2 2" xfId="382"/>
    <cellStyle name="Акцент5 3" xfId="383"/>
    <cellStyle name="Акцент5 4" xfId="384"/>
    <cellStyle name="Акцент5 5" xfId="385"/>
    <cellStyle name="Акцент6" xfId="386"/>
    <cellStyle name="Акцент6 2" xfId="387"/>
    <cellStyle name="Акцент6 2 2" xfId="388"/>
    <cellStyle name="Акцент6 3" xfId="389"/>
    <cellStyle name="Акцент6 4" xfId="390"/>
    <cellStyle name="Акцент6 5" xfId="391"/>
    <cellStyle name="Акцентування1" xfId="392"/>
    <cellStyle name="Акцентування1 2" xfId="393"/>
    <cellStyle name="Акцентування2" xfId="394"/>
    <cellStyle name="Акцентування2 2" xfId="395"/>
    <cellStyle name="Акцентування3" xfId="396"/>
    <cellStyle name="Акцентування3 2" xfId="397"/>
    <cellStyle name="Акцентування4" xfId="398"/>
    <cellStyle name="Акцентування4 2" xfId="399"/>
    <cellStyle name="Акцентування5" xfId="400"/>
    <cellStyle name="Акцентування5 2" xfId="401"/>
    <cellStyle name="Акцентування6" xfId="402"/>
    <cellStyle name="Акцентування6 2" xfId="403"/>
    <cellStyle name="Ввід" xfId="404"/>
    <cellStyle name="Ввід 2" xfId="405"/>
    <cellStyle name="Ввід_Стр-ра вакансій за зарплатою на КЗП 0618 для даних Найбіль по зарпл" xfId="406"/>
    <cellStyle name="Ввод " xfId="407"/>
    <cellStyle name="Ввод  2" xfId="408"/>
    <cellStyle name="Ввод  2 2" xfId="409"/>
    <cellStyle name="Ввод  3" xfId="410"/>
    <cellStyle name="Ввод  4" xfId="411"/>
    <cellStyle name="Ввод  5" xfId="412"/>
    <cellStyle name="Percent" xfId="413"/>
    <cellStyle name="Вывод" xfId="414"/>
    <cellStyle name="Вывод 2" xfId="415"/>
    <cellStyle name="Вывод 2 2" xfId="416"/>
    <cellStyle name="Вывод 3" xfId="417"/>
    <cellStyle name="Вывод 4" xfId="418"/>
    <cellStyle name="Вывод 5" xfId="419"/>
    <cellStyle name="Вычисление" xfId="420"/>
    <cellStyle name="Вычисление 2" xfId="421"/>
    <cellStyle name="Вычисление 2 2" xfId="422"/>
    <cellStyle name="Вычисление 3" xfId="423"/>
    <cellStyle name="Вычисление 4" xfId="424"/>
    <cellStyle name="Вычисление 5" xfId="425"/>
    <cellStyle name="Гиперссылка 2" xfId="426"/>
    <cellStyle name="Гиперссылка 3" xfId="427"/>
    <cellStyle name="Currency" xfId="428"/>
    <cellStyle name="Currency [0]" xfId="429"/>
    <cellStyle name="Грошовий 2" xfId="430"/>
    <cellStyle name="Добре" xfId="431"/>
    <cellStyle name="Добре 2" xfId="432"/>
    <cellStyle name="Заголовок 1" xfId="433"/>
    <cellStyle name="Заголовок 1 2" xfId="434"/>
    <cellStyle name="Заголовок 1 3" xfId="435"/>
    <cellStyle name="Заголовок 1 4" xfId="436"/>
    <cellStyle name="Заголовок 1 5" xfId="437"/>
    <cellStyle name="Заголовок 2" xfId="438"/>
    <cellStyle name="Заголовок 2 2" xfId="439"/>
    <cellStyle name="Заголовок 2 3" xfId="440"/>
    <cellStyle name="Заголовок 2 4" xfId="441"/>
    <cellStyle name="Заголовок 2 5" xfId="442"/>
    <cellStyle name="Заголовок 3" xfId="443"/>
    <cellStyle name="Заголовок 3 2" xfId="444"/>
    <cellStyle name="Заголовок 3 3" xfId="445"/>
    <cellStyle name="Заголовок 3 4" xfId="446"/>
    <cellStyle name="Заголовок 3 5" xfId="447"/>
    <cellStyle name="Заголовок 4" xfId="448"/>
    <cellStyle name="Заголовок 4 2" xfId="449"/>
    <cellStyle name="Заголовок 4 3" xfId="450"/>
    <cellStyle name="Заголовок 4 4" xfId="451"/>
    <cellStyle name="Заголовок 4 5" xfId="452"/>
    <cellStyle name="Звичайний 2" xfId="453"/>
    <cellStyle name="Звичайний 2 2" xfId="454"/>
    <cellStyle name="Звичайний 2 3" xfId="455"/>
    <cellStyle name="Звичайний 2_8.Блок_3 (1 ч)" xfId="456"/>
    <cellStyle name="Звичайний 3" xfId="457"/>
    <cellStyle name="Звичайний 3 2" xfId="458"/>
    <cellStyle name="Звичайний 3 2 2" xfId="459"/>
    <cellStyle name="Звичайний 4" xfId="460"/>
    <cellStyle name="Звичайний 4 2" xfId="461"/>
    <cellStyle name="Звичайний 5" xfId="462"/>
    <cellStyle name="Звичайний 5 2" xfId="463"/>
    <cellStyle name="Звичайний 5 3" xfId="464"/>
    <cellStyle name="Звичайний 6" xfId="465"/>
    <cellStyle name="Звичайний 7" xfId="466"/>
    <cellStyle name="Звичайний 8" xfId="467"/>
    <cellStyle name="Зв'язана клітинка" xfId="468"/>
    <cellStyle name="Зв'язана клітинка 2" xfId="469"/>
    <cellStyle name="Зв'язана клітинка_Стр-ра вакансій за зарплатою на КЗП 0618 для даних Найбіль по зарпл" xfId="470"/>
    <cellStyle name="Итог" xfId="471"/>
    <cellStyle name="Итог 2" xfId="472"/>
    <cellStyle name="Итог 3" xfId="473"/>
    <cellStyle name="Итог 4" xfId="474"/>
    <cellStyle name="Итог 5" xfId="475"/>
    <cellStyle name="Контрольна клітинка" xfId="476"/>
    <cellStyle name="Контрольна клітинка 2" xfId="477"/>
    <cellStyle name="Контрольна клітинка_Стр-ра вакансій за зарплатою на КЗП 0618 для даних Найбіль по зарпл" xfId="478"/>
    <cellStyle name="Контрольная ячейка" xfId="479"/>
    <cellStyle name="Контрольная ячейка 2" xfId="480"/>
    <cellStyle name="Контрольная ячейка 2 2" xfId="481"/>
    <cellStyle name="Контрольная ячейка 3" xfId="482"/>
    <cellStyle name="Контрольная ячейка 4" xfId="483"/>
    <cellStyle name="Контрольная ячейка 5" xfId="484"/>
    <cellStyle name="Назва" xfId="485"/>
    <cellStyle name="Назва 2" xfId="486"/>
    <cellStyle name="Название" xfId="487"/>
    <cellStyle name="Название 2" xfId="488"/>
    <cellStyle name="Название 3" xfId="489"/>
    <cellStyle name="Название 4" xfId="490"/>
    <cellStyle name="Название 5" xfId="491"/>
    <cellStyle name="Нейтральный" xfId="492"/>
    <cellStyle name="Нейтральный 2" xfId="493"/>
    <cellStyle name="Нейтральный 2 2" xfId="494"/>
    <cellStyle name="Нейтральный 3" xfId="495"/>
    <cellStyle name="Нейтральный 4" xfId="496"/>
    <cellStyle name="Нейтральный 5" xfId="497"/>
    <cellStyle name="Обчислення" xfId="498"/>
    <cellStyle name="Обчислення 2" xfId="499"/>
    <cellStyle name="Обчислення_П_1" xfId="500"/>
    <cellStyle name="Обычный 10" xfId="501"/>
    <cellStyle name="Обычный 11" xfId="502"/>
    <cellStyle name="Обычный 12" xfId="503"/>
    <cellStyle name="Обычный 13" xfId="504"/>
    <cellStyle name="Обычный 13 2" xfId="505"/>
    <cellStyle name="Обычный 13 3" xfId="506"/>
    <cellStyle name="Обычный 13 3 2" xfId="507"/>
    <cellStyle name="Обычный 14" xfId="508"/>
    <cellStyle name="Обычный 15" xfId="509"/>
    <cellStyle name="Обычный 2" xfId="510"/>
    <cellStyle name="Обычный 2 2" xfId="511"/>
    <cellStyle name="Обычный 2 3" xfId="512"/>
    <cellStyle name="Обычный 2 3 2" xfId="513"/>
    <cellStyle name="Обычный 2 3 3" xfId="514"/>
    <cellStyle name="Обычный 2 4" xfId="515"/>
    <cellStyle name="Обычный 3" xfId="516"/>
    <cellStyle name="Обычный 3 2" xfId="517"/>
    <cellStyle name="Обычный 3 3" xfId="518"/>
    <cellStyle name="Обычный 4" xfId="519"/>
    <cellStyle name="Обычный 4 2" xfId="520"/>
    <cellStyle name="Обычный 5" xfId="521"/>
    <cellStyle name="Обычный 5 2" xfId="522"/>
    <cellStyle name="Обычный 5 3" xfId="523"/>
    <cellStyle name="Обычный 6" xfId="524"/>
    <cellStyle name="Обычный 6 2" xfId="525"/>
    <cellStyle name="Обычный 6 3" xfId="526"/>
    <cellStyle name="Обычный 7" xfId="527"/>
    <cellStyle name="Обычный 8" xfId="528"/>
    <cellStyle name="Обычный 9" xfId="529"/>
    <cellStyle name="Обычный_09_Професійний склад" xfId="530"/>
    <cellStyle name="Обычный_Стр-ра вакансій за зарплатою на КЗП 0618 для даних Найбіль по зарпл" xfId="531"/>
    <cellStyle name="Обычный_Форма7Н" xfId="532"/>
    <cellStyle name="Підсумок" xfId="533"/>
    <cellStyle name="Підсумок 2" xfId="534"/>
    <cellStyle name="Підсумок_П_1" xfId="535"/>
    <cellStyle name="Плохой" xfId="536"/>
    <cellStyle name="Плохой 2" xfId="537"/>
    <cellStyle name="Плохой 2 2" xfId="538"/>
    <cellStyle name="Плохой 3" xfId="539"/>
    <cellStyle name="Плохой 4" xfId="540"/>
    <cellStyle name="Плохой 5" xfId="541"/>
    <cellStyle name="Поганий" xfId="542"/>
    <cellStyle name="Поганий 2" xfId="543"/>
    <cellStyle name="Пояснение" xfId="544"/>
    <cellStyle name="Пояснение 2" xfId="545"/>
    <cellStyle name="Пояснение 3" xfId="546"/>
    <cellStyle name="Пояснение 4" xfId="547"/>
    <cellStyle name="Пояснение 5" xfId="548"/>
    <cellStyle name="Примечание" xfId="549"/>
    <cellStyle name="Примечание 2" xfId="550"/>
    <cellStyle name="Примечание 2 2" xfId="551"/>
    <cellStyle name="Примечание 3" xfId="552"/>
    <cellStyle name="Примечание 4" xfId="553"/>
    <cellStyle name="Примечание 5" xfId="554"/>
    <cellStyle name="Примітка" xfId="555"/>
    <cellStyle name="Примітка 2" xfId="556"/>
    <cellStyle name="Примітка_П_1" xfId="557"/>
    <cellStyle name="Результат" xfId="558"/>
    <cellStyle name="Связанная ячейка" xfId="559"/>
    <cellStyle name="Связанная ячейка 2" xfId="560"/>
    <cellStyle name="Связанная ячейка 3" xfId="561"/>
    <cellStyle name="Связанная ячейка 4" xfId="562"/>
    <cellStyle name="Связанная ячейка 5" xfId="563"/>
    <cellStyle name="Середній" xfId="564"/>
    <cellStyle name="Середній 2" xfId="565"/>
    <cellStyle name="Стиль 1" xfId="566"/>
    <cellStyle name="Стиль 1 2" xfId="567"/>
    <cellStyle name="Текст попередження" xfId="568"/>
    <cellStyle name="Текст попередження 2" xfId="569"/>
    <cellStyle name="Текст пояснення" xfId="570"/>
    <cellStyle name="Текст пояснення 2" xfId="571"/>
    <cellStyle name="Текст предупреждения" xfId="572"/>
    <cellStyle name="Текст предупреждения 2" xfId="573"/>
    <cellStyle name="Текст предупреждения 3" xfId="574"/>
    <cellStyle name="Текст предупреждения 4" xfId="575"/>
    <cellStyle name="Текст предупреждения 5" xfId="576"/>
    <cellStyle name="Тысячи [0]_Анализ" xfId="577"/>
    <cellStyle name="Тысячи_Анализ" xfId="578"/>
    <cellStyle name="ФинᎰнсовый_Лист1 (3)_1" xfId="579"/>
    <cellStyle name="Comma" xfId="580"/>
    <cellStyle name="Comma [0]" xfId="581"/>
    <cellStyle name="Хороший" xfId="582"/>
    <cellStyle name="Хороший 2" xfId="583"/>
    <cellStyle name="Хороший 2 2" xfId="584"/>
    <cellStyle name="Хороший 3" xfId="58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63" zoomScaleNormal="51" zoomScaleSheetLayoutView="63" zoomScalePageLayoutView="0" workbookViewId="0" topLeftCell="A1">
      <selection activeCell="B8" sqref="B8"/>
    </sheetView>
  </sheetViews>
  <sheetFormatPr defaultColWidth="8.8515625" defaultRowHeight="15"/>
  <cols>
    <col min="1" max="1" width="37.140625" style="5" customWidth="1"/>
    <col min="2" max="2" width="10.8515625" style="5" customWidth="1"/>
    <col min="3" max="3" width="10.140625" style="5" customWidth="1"/>
    <col min="4" max="4" width="13.8515625" style="5" customWidth="1"/>
    <col min="5" max="5" width="10.421875" style="5" customWidth="1"/>
    <col min="6" max="6" width="10.00390625" style="5" customWidth="1"/>
    <col min="7" max="7" width="12.421875" style="5" customWidth="1"/>
    <col min="8" max="16384" width="8.8515625" style="5" customWidth="1"/>
  </cols>
  <sheetData>
    <row r="1" spans="1:7" s="1" customFormat="1" ht="19.5">
      <c r="A1" s="124" t="s">
        <v>125</v>
      </c>
      <c r="B1" s="124"/>
      <c r="C1" s="124"/>
      <c r="D1" s="124"/>
      <c r="E1" s="124"/>
      <c r="F1" s="124"/>
      <c r="G1" s="124"/>
    </row>
    <row r="2" spans="1:7" s="1" customFormat="1" ht="19.5" customHeight="1">
      <c r="A2" s="125" t="s">
        <v>7</v>
      </c>
      <c r="B2" s="125"/>
      <c r="C2" s="125"/>
      <c r="D2" s="125"/>
      <c r="E2" s="125"/>
      <c r="F2" s="125"/>
      <c r="G2" s="125"/>
    </row>
    <row r="3" spans="1:7" s="3" customFormat="1" ht="20.25" customHeight="1" thickBot="1">
      <c r="A3" s="2"/>
      <c r="B3" s="2"/>
      <c r="C3" s="2"/>
      <c r="D3" s="2"/>
      <c r="E3" s="2"/>
      <c r="F3" s="2"/>
      <c r="G3" s="2"/>
    </row>
    <row r="4" spans="1:7" s="3" customFormat="1" ht="39" customHeight="1">
      <c r="A4" s="126"/>
      <c r="B4" s="128" t="s">
        <v>296</v>
      </c>
      <c r="C4" s="128"/>
      <c r="D4" s="128"/>
      <c r="E4" s="128" t="s">
        <v>297</v>
      </c>
      <c r="F4" s="128"/>
      <c r="G4" s="129"/>
    </row>
    <row r="5" spans="1:7" s="3" customFormat="1" ht="50.25" customHeight="1">
      <c r="A5" s="127"/>
      <c r="B5" s="34" t="s">
        <v>30</v>
      </c>
      <c r="C5" s="34" t="s">
        <v>126</v>
      </c>
      <c r="D5" s="16" t="s">
        <v>31</v>
      </c>
      <c r="E5" s="34" t="s">
        <v>30</v>
      </c>
      <c r="F5" s="34" t="s">
        <v>126</v>
      </c>
      <c r="G5" s="15" t="s">
        <v>31</v>
      </c>
    </row>
    <row r="6" spans="1:7" s="8" customFormat="1" ht="34.5" customHeight="1">
      <c r="A6" s="10" t="s">
        <v>32</v>
      </c>
      <c r="B6" s="161">
        <f>SUM(B7:B25)</f>
        <v>47776</v>
      </c>
      <c r="C6" s="161">
        <f>SUM(C7:C25)</f>
        <v>49056</v>
      </c>
      <c r="D6" s="7">
        <f>ROUND(C6/B6*100,1)</f>
        <v>102.7</v>
      </c>
      <c r="E6" s="161">
        <f>SUM(E7:E25)</f>
        <v>6506</v>
      </c>
      <c r="F6" s="161">
        <f>SUM(F7:F25)</f>
        <v>9731</v>
      </c>
      <c r="G6" s="63">
        <f>ROUND(F6/E6*100,1)</f>
        <v>149.6</v>
      </c>
    </row>
    <row r="7" spans="1:7" ht="57" customHeight="1">
      <c r="A7" s="11" t="s">
        <v>9</v>
      </c>
      <c r="B7" s="162">
        <v>2236</v>
      </c>
      <c r="C7" s="75">
        <v>2075</v>
      </c>
      <c r="D7" s="61">
        <f aca="true" t="shared" si="0" ref="D7:D25">ROUND(C7/B7*100,1)</f>
        <v>92.8</v>
      </c>
      <c r="E7" s="162">
        <v>109</v>
      </c>
      <c r="F7" s="163">
        <v>128</v>
      </c>
      <c r="G7" s="64">
        <f aca="true" t="shared" si="1" ref="G7:G25">ROUND(F7/E7*100,1)</f>
        <v>117.4</v>
      </c>
    </row>
    <row r="8" spans="1:7" ht="43.5" customHeight="1">
      <c r="A8" s="11" t="s">
        <v>10</v>
      </c>
      <c r="B8" s="162">
        <v>543</v>
      </c>
      <c r="C8" s="75">
        <v>793</v>
      </c>
      <c r="D8" s="61">
        <f t="shared" si="0"/>
        <v>146</v>
      </c>
      <c r="E8" s="162">
        <v>19</v>
      </c>
      <c r="F8" s="163">
        <v>37</v>
      </c>
      <c r="G8" s="64">
        <f t="shared" si="1"/>
        <v>194.7</v>
      </c>
    </row>
    <row r="9" spans="1:7" s="9" customFormat="1" ht="25.5" customHeight="1">
      <c r="A9" s="11" t="s">
        <v>11</v>
      </c>
      <c r="B9" s="162">
        <v>14443</v>
      </c>
      <c r="C9" s="75">
        <v>13748</v>
      </c>
      <c r="D9" s="61">
        <f t="shared" si="0"/>
        <v>95.2</v>
      </c>
      <c r="E9" s="162">
        <v>2070</v>
      </c>
      <c r="F9" s="163">
        <v>3062</v>
      </c>
      <c r="G9" s="64">
        <f t="shared" si="1"/>
        <v>147.9</v>
      </c>
    </row>
    <row r="10" spans="1:7" ht="41.25" customHeight="1">
      <c r="A10" s="11" t="s">
        <v>12</v>
      </c>
      <c r="B10" s="162">
        <v>562</v>
      </c>
      <c r="C10" s="75">
        <v>921</v>
      </c>
      <c r="D10" s="61">
        <f t="shared" si="0"/>
        <v>163.9</v>
      </c>
      <c r="E10" s="162">
        <v>160</v>
      </c>
      <c r="F10" s="163">
        <v>435</v>
      </c>
      <c r="G10" s="64">
        <f t="shared" si="1"/>
        <v>271.9</v>
      </c>
    </row>
    <row r="11" spans="1:7" ht="37.5" customHeight="1">
      <c r="A11" s="11" t="s">
        <v>13</v>
      </c>
      <c r="B11" s="162">
        <v>487</v>
      </c>
      <c r="C11" s="75">
        <v>804</v>
      </c>
      <c r="D11" s="61">
        <f t="shared" si="0"/>
        <v>165.1</v>
      </c>
      <c r="E11" s="162">
        <v>95</v>
      </c>
      <c r="F11" s="163">
        <v>168</v>
      </c>
      <c r="G11" s="64">
        <f t="shared" si="1"/>
        <v>176.8</v>
      </c>
    </row>
    <row r="12" spans="1:7" ht="25.5" customHeight="1">
      <c r="A12" s="11" t="s">
        <v>14</v>
      </c>
      <c r="B12" s="162">
        <v>1935</v>
      </c>
      <c r="C12" s="75">
        <v>2305</v>
      </c>
      <c r="D12" s="61">
        <f t="shared" si="0"/>
        <v>119.1</v>
      </c>
      <c r="E12" s="162">
        <v>242</v>
      </c>
      <c r="F12" s="163">
        <v>280</v>
      </c>
      <c r="G12" s="64">
        <f t="shared" si="1"/>
        <v>115.7</v>
      </c>
    </row>
    <row r="13" spans="1:7" ht="54" customHeight="1">
      <c r="A13" s="11" t="s">
        <v>15</v>
      </c>
      <c r="B13" s="162">
        <v>10370</v>
      </c>
      <c r="C13" s="75">
        <v>9210</v>
      </c>
      <c r="D13" s="61">
        <f t="shared" si="0"/>
        <v>88.8</v>
      </c>
      <c r="E13" s="162">
        <v>1004</v>
      </c>
      <c r="F13" s="163">
        <v>1200</v>
      </c>
      <c r="G13" s="64">
        <f t="shared" si="1"/>
        <v>119.5</v>
      </c>
    </row>
    <row r="14" spans="1:7" ht="35.25" customHeight="1">
      <c r="A14" s="11" t="s">
        <v>16</v>
      </c>
      <c r="B14" s="162">
        <v>3218</v>
      </c>
      <c r="C14" s="75">
        <v>4279</v>
      </c>
      <c r="D14" s="61">
        <f t="shared" si="0"/>
        <v>133</v>
      </c>
      <c r="E14" s="162">
        <v>449</v>
      </c>
      <c r="F14" s="163">
        <v>1220</v>
      </c>
      <c r="G14" s="64">
        <f t="shared" si="1"/>
        <v>271.7</v>
      </c>
    </row>
    <row r="15" spans="1:7" ht="40.5" customHeight="1">
      <c r="A15" s="11" t="s">
        <v>17</v>
      </c>
      <c r="B15" s="162">
        <v>2348</v>
      </c>
      <c r="C15" s="75">
        <v>2280</v>
      </c>
      <c r="D15" s="61">
        <f t="shared" si="0"/>
        <v>97.1</v>
      </c>
      <c r="E15" s="162">
        <v>241</v>
      </c>
      <c r="F15" s="163">
        <v>323</v>
      </c>
      <c r="G15" s="64">
        <f t="shared" si="1"/>
        <v>134</v>
      </c>
    </row>
    <row r="16" spans="1:7" ht="24" customHeight="1">
      <c r="A16" s="11" t="s">
        <v>18</v>
      </c>
      <c r="B16" s="162">
        <v>318</v>
      </c>
      <c r="C16" s="75">
        <v>343</v>
      </c>
      <c r="D16" s="61">
        <f t="shared" si="0"/>
        <v>107.9</v>
      </c>
      <c r="E16" s="162">
        <v>38</v>
      </c>
      <c r="F16" s="163">
        <v>60</v>
      </c>
      <c r="G16" s="64">
        <f t="shared" si="1"/>
        <v>157.9</v>
      </c>
    </row>
    <row r="17" spans="1:7" ht="24" customHeight="1">
      <c r="A17" s="11" t="s">
        <v>19</v>
      </c>
      <c r="B17" s="162">
        <v>129</v>
      </c>
      <c r="C17" s="75">
        <v>270</v>
      </c>
      <c r="D17" s="61">
        <f t="shared" si="0"/>
        <v>209.3</v>
      </c>
      <c r="E17" s="162">
        <v>11</v>
      </c>
      <c r="F17" s="163">
        <v>100</v>
      </c>
      <c r="G17" s="64" t="s">
        <v>277</v>
      </c>
    </row>
    <row r="18" spans="1:7" ht="24" customHeight="1">
      <c r="A18" s="11" t="s">
        <v>20</v>
      </c>
      <c r="B18" s="162">
        <v>524</v>
      </c>
      <c r="C18" s="75">
        <v>560</v>
      </c>
      <c r="D18" s="61">
        <f t="shared" si="0"/>
        <v>106.9</v>
      </c>
      <c r="E18" s="162">
        <v>76</v>
      </c>
      <c r="F18" s="163">
        <v>54</v>
      </c>
      <c r="G18" s="64">
        <f t="shared" si="1"/>
        <v>71.1</v>
      </c>
    </row>
    <row r="19" spans="1:7" ht="38.25" customHeight="1">
      <c r="A19" s="11" t="s">
        <v>21</v>
      </c>
      <c r="B19" s="162">
        <v>968</v>
      </c>
      <c r="C19" s="75">
        <v>887</v>
      </c>
      <c r="D19" s="61">
        <f t="shared" si="0"/>
        <v>91.6</v>
      </c>
      <c r="E19" s="162">
        <v>87</v>
      </c>
      <c r="F19" s="163">
        <v>126</v>
      </c>
      <c r="G19" s="64">
        <f t="shared" si="1"/>
        <v>144.8</v>
      </c>
    </row>
    <row r="20" spans="1:7" ht="41.25" customHeight="1">
      <c r="A20" s="11" t="s">
        <v>22</v>
      </c>
      <c r="B20" s="162">
        <v>1504</v>
      </c>
      <c r="C20" s="75">
        <v>1711</v>
      </c>
      <c r="D20" s="61">
        <f t="shared" si="0"/>
        <v>113.8</v>
      </c>
      <c r="E20" s="162">
        <v>279</v>
      </c>
      <c r="F20" s="163">
        <v>348</v>
      </c>
      <c r="G20" s="64">
        <f t="shared" si="1"/>
        <v>124.7</v>
      </c>
    </row>
    <row r="21" spans="1:7" ht="42.75" customHeight="1">
      <c r="A21" s="11" t="s">
        <v>23</v>
      </c>
      <c r="B21" s="162">
        <v>2655</v>
      </c>
      <c r="C21" s="75">
        <v>2614</v>
      </c>
      <c r="D21" s="61">
        <f t="shared" si="0"/>
        <v>98.5</v>
      </c>
      <c r="E21" s="162">
        <v>763</v>
      </c>
      <c r="F21" s="163">
        <v>647</v>
      </c>
      <c r="G21" s="64">
        <f t="shared" si="1"/>
        <v>84.8</v>
      </c>
    </row>
    <row r="22" spans="1:7" ht="24" customHeight="1">
      <c r="A22" s="11" t="s">
        <v>24</v>
      </c>
      <c r="B22" s="162">
        <v>2300</v>
      </c>
      <c r="C22" s="75">
        <v>3006</v>
      </c>
      <c r="D22" s="61">
        <f t="shared" si="0"/>
        <v>130.7</v>
      </c>
      <c r="E22" s="162">
        <v>562</v>
      </c>
      <c r="F22" s="163">
        <v>1025</v>
      </c>
      <c r="G22" s="64">
        <f t="shared" si="1"/>
        <v>182.4</v>
      </c>
    </row>
    <row r="23" spans="1:7" ht="42.75" customHeight="1">
      <c r="A23" s="11" t="s">
        <v>25</v>
      </c>
      <c r="B23" s="162">
        <v>2333</v>
      </c>
      <c r="C23" s="75">
        <v>2446</v>
      </c>
      <c r="D23" s="61">
        <f t="shared" si="0"/>
        <v>104.8</v>
      </c>
      <c r="E23" s="162">
        <v>200</v>
      </c>
      <c r="F23" s="163">
        <v>388</v>
      </c>
      <c r="G23" s="64">
        <f t="shared" si="1"/>
        <v>194</v>
      </c>
    </row>
    <row r="24" spans="1:7" ht="36.75" customHeight="1">
      <c r="A24" s="11" t="s">
        <v>26</v>
      </c>
      <c r="B24" s="162">
        <v>410</v>
      </c>
      <c r="C24" s="75">
        <v>418</v>
      </c>
      <c r="D24" s="61">
        <f t="shared" si="0"/>
        <v>102</v>
      </c>
      <c r="E24" s="162">
        <v>56</v>
      </c>
      <c r="F24" s="163">
        <v>84</v>
      </c>
      <c r="G24" s="64">
        <f t="shared" si="1"/>
        <v>150</v>
      </c>
    </row>
    <row r="25" spans="1:7" ht="27.75" customHeight="1" thickBot="1">
      <c r="A25" s="12" t="s">
        <v>27</v>
      </c>
      <c r="B25" s="164">
        <v>493</v>
      </c>
      <c r="C25" s="165">
        <v>386</v>
      </c>
      <c r="D25" s="62">
        <f t="shared" si="0"/>
        <v>78.3</v>
      </c>
      <c r="E25" s="164">
        <v>45</v>
      </c>
      <c r="F25" s="166">
        <v>46</v>
      </c>
      <c r="G25" s="65">
        <f t="shared" si="1"/>
        <v>102.2</v>
      </c>
    </row>
    <row r="26" spans="1:7" ht="12.75">
      <c r="A26" s="6"/>
      <c r="B26" s="6"/>
      <c r="C26" s="6"/>
      <c r="D26" s="6"/>
      <c r="E26" s="6"/>
      <c r="F26" s="6"/>
      <c r="G26" s="6"/>
    </row>
    <row r="27" spans="1:7" ht="12.75">
      <c r="A27" s="6"/>
      <c r="B27" s="6"/>
      <c r="C27" s="6"/>
      <c r="D27" s="6"/>
      <c r="E27" s="6"/>
      <c r="F27" s="6"/>
      <c r="G27" s="6"/>
    </row>
    <row r="28" spans="1:7" ht="12.75">
      <c r="A28" s="6"/>
      <c r="B28" s="6"/>
      <c r="C28" s="6"/>
      <c r="D28" s="6"/>
      <c r="E28" s="6"/>
      <c r="F28" s="6"/>
      <c r="G28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="46" zoomScaleNormal="58" zoomScaleSheetLayoutView="46" zoomScalePageLayoutView="0" workbookViewId="0" topLeftCell="A1">
      <selection activeCell="A2" sqref="A2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421875" style="5" customWidth="1"/>
    <col min="5" max="16384" width="8.8515625" style="5" customWidth="1"/>
  </cols>
  <sheetData>
    <row r="1" spans="1:4" s="1" customFormat="1" ht="49.5" customHeight="1">
      <c r="A1" s="152" t="s">
        <v>344</v>
      </c>
      <c r="B1" s="152"/>
      <c r="C1" s="152"/>
      <c r="D1" s="152"/>
    </row>
    <row r="2" spans="1:4" s="1" customFormat="1" ht="12.75" customHeight="1">
      <c r="A2" s="21"/>
      <c r="B2" s="21"/>
      <c r="C2" s="21"/>
      <c r="D2" s="21"/>
    </row>
    <row r="3" spans="1:4" s="26" customFormat="1" ht="52.5" customHeight="1">
      <c r="A3" s="148"/>
      <c r="B3" s="154" t="s">
        <v>224</v>
      </c>
      <c r="C3" s="154" t="s">
        <v>225</v>
      </c>
      <c r="D3" s="154" t="s">
        <v>226</v>
      </c>
    </row>
    <row r="4" spans="1:4" s="26" customFormat="1" ht="44.25" customHeight="1">
      <c r="A4" s="148"/>
      <c r="B4" s="154"/>
      <c r="C4" s="154"/>
      <c r="D4" s="154"/>
    </row>
    <row r="5" spans="1:4" s="4" customFormat="1" ht="34.5" customHeight="1">
      <c r="A5" s="28" t="s">
        <v>32</v>
      </c>
      <c r="B5" s="14">
        <f>SUM(B6:B14)</f>
        <v>9731</v>
      </c>
      <c r="C5" s="14">
        <f>SUM(C6:C14)</f>
        <v>13828</v>
      </c>
      <c r="D5" s="14">
        <f>C5/B5</f>
        <v>1.4210255883259686</v>
      </c>
    </row>
    <row r="6" spans="1:4" ht="51" customHeight="1">
      <c r="A6" s="31" t="s">
        <v>34</v>
      </c>
      <c r="B6" s="156">
        <f>2!F7</f>
        <v>357</v>
      </c>
      <c r="C6" s="156">
        <f>8!F7</f>
        <v>2645</v>
      </c>
      <c r="D6" s="32">
        <f aca="true" t="shared" si="0" ref="D6:D14">C6/B6</f>
        <v>7.408963585434174</v>
      </c>
    </row>
    <row r="7" spans="1:4" ht="35.25" customHeight="1">
      <c r="A7" s="31" t="s">
        <v>2</v>
      </c>
      <c r="B7" s="156">
        <f>2!F8</f>
        <v>999</v>
      </c>
      <c r="C7" s="156">
        <f>8!F8</f>
        <v>2006</v>
      </c>
      <c r="D7" s="32">
        <f t="shared" si="0"/>
        <v>2.008008008008008</v>
      </c>
    </row>
    <row r="8" spans="1:4" s="9" customFormat="1" ht="25.5" customHeight="1">
      <c r="A8" s="31" t="s">
        <v>1</v>
      </c>
      <c r="B8" s="156">
        <f>2!F9</f>
        <v>642</v>
      </c>
      <c r="C8" s="156">
        <f>8!F9</f>
        <v>1789</v>
      </c>
      <c r="D8" s="32">
        <f t="shared" si="0"/>
        <v>2.7866043613707165</v>
      </c>
    </row>
    <row r="9" spans="1:4" ht="36.75" customHeight="1">
      <c r="A9" s="31" t="s">
        <v>0</v>
      </c>
      <c r="B9" s="156">
        <f>2!F10</f>
        <v>304</v>
      </c>
      <c r="C9" s="156">
        <f>8!F10</f>
        <v>848</v>
      </c>
      <c r="D9" s="32">
        <f t="shared" si="0"/>
        <v>2.789473684210526</v>
      </c>
    </row>
    <row r="10" spans="1:4" ht="28.5" customHeight="1">
      <c r="A10" s="31" t="s">
        <v>4</v>
      </c>
      <c r="B10" s="156">
        <f>2!F11</f>
        <v>1313</v>
      </c>
      <c r="C10" s="156">
        <f>8!F11</f>
        <v>1944</v>
      </c>
      <c r="D10" s="32">
        <f t="shared" si="0"/>
        <v>1.4805788271134805</v>
      </c>
    </row>
    <row r="11" spans="1:4" ht="59.25" customHeight="1">
      <c r="A11" s="31" t="s">
        <v>29</v>
      </c>
      <c r="B11" s="156">
        <f>2!F12</f>
        <v>36</v>
      </c>
      <c r="C11" s="156">
        <f>8!F12</f>
        <v>147</v>
      </c>
      <c r="D11" s="32">
        <f t="shared" si="0"/>
        <v>4.083333333333333</v>
      </c>
    </row>
    <row r="12" spans="1:4" ht="33.75" customHeight="1">
      <c r="A12" s="31" t="s">
        <v>5</v>
      </c>
      <c r="B12" s="156">
        <f>2!F13</f>
        <v>3035</v>
      </c>
      <c r="C12" s="156">
        <f>8!F13</f>
        <v>1195</v>
      </c>
      <c r="D12" s="60">
        <f t="shared" si="0"/>
        <v>0.39373970345963755</v>
      </c>
    </row>
    <row r="13" spans="1:4" ht="75" customHeight="1">
      <c r="A13" s="31" t="s">
        <v>6</v>
      </c>
      <c r="B13" s="156">
        <f>2!F14</f>
        <v>2165</v>
      </c>
      <c r="C13" s="156">
        <f>8!F14</f>
        <v>2173</v>
      </c>
      <c r="D13" s="32">
        <f t="shared" si="0"/>
        <v>1.0036951501154734</v>
      </c>
    </row>
    <row r="14" spans="1:4" ht="40.5" customHeight="1">
      <c r="A14" s="31" t="s">
        <v>35</v>
      </c>
      <c r="B14" s="156">
        <f>2!F15</f>
        <v>880</v>
      </c>
      <c r="C14" s="156">
        <f>8!F15</f>
        <v>1081</v>
      </c>
      <c r="D14" s="32">
        <f t="shared" si="0"/>
        <v>1.228409090909091</v>
      </c>
    </row>
    <row r="15" spans="1:3" ht="12.75">
      <c r="A15" s="6"/>
      <c r="B15" s="6"/>
      <c r="C15" s="6"/>
    </row>
    <row r="16" spans="1:3" ht="12.75">
      <c r="A16" s="6"/>
      <c r="B16" s="6"/>
      <c r="C16" s="6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51" zoomScaleNormal="62" zoomScaleSheetLayoutView="51" zoomScalePageLayoutView="0" workbookViewId="0" topLeftCell="A1">
      <selection activeCell="B7" sqref="B7"/>
    </sheetView>
  </sheetViews>
  <sheetFormatPr defaultColWidth="8.8515625" defaultRowHeight="15"/>
  <cols>
    <col min="1" max="1" width="49.8515625" style="5" customWidth="1"/>
    <col min="2" max="2" width="12.8515625" style="5" customWidth="1"/>
    <col min="3" max="3" width="10.140625" style="5" customWidth="1"/>
    <col min="4" max="4" width="14.00390625" style="5" customWidth="1"/>
    <col min="5" max="5" width="10.8515625" style="5" customWidth="1"/>
    <col min="6" max="6" width="11.8515625" style="5" customWidth="1"/>
    <col min="7" max="7" width="14.421875" style="5" customWidth="1"/>
    <col min="8" max="16384" width="8.8515625" style="5" customWidth="1"/>
  </cols>
  <sheetData>
    <row r="1" spans="1:7" s="1" customFormat="1" ht="25.5" customHeight="1">
      <c r="A1" s="130" t="s">
        <v>125</v>
      </c>
      <c r="B1" s="130"/>
      <c r="C1" s="130"/>
      <c r="D1" s="130"/>
      <c r="E1" s="130"/>
      <c r="F1" s="130"/>
      <c r="G1" s="130"/>
    </row>
    <row r="2" spans="1:7" s="1" customFormat="1" ht="19.5" customHeight="1">
      <c r="A2" s="131" t="s">
        <v>33</v>
      </c>
      <c r="B2" s="131"/>
      <c r="C2" s="131"/>
      <c r="D2" s="131"/>
      <c r="E2" s="131"/>
      <c r="F2" s="131"/>
      <c r="G2" s="131"/>
    </row>
    <row r="3" spans="1:6" s="3" customFormat="1" ht="20.25" customHeight="1" thickBot="1">
      <c r="A3" s="2"/>
      <c r="B3" s="2"/>
      <c r="C3" s="2"/>
      <c r="D3" s="2"/>
      <c r="E3" s="2"/>
      <c r="F3" s="2"/>
    </row>
    <row r="4" spans="1:7" s="3" customFormat="1" ht="39" customHeight="1">
      <c r="A4" s="126"/>
      <c r="B4" s="132" t="str">
        <f>1!B4:D4</f>
        <v>за січень-серпень</v>
      </c>
      <c r="C4" s="132"/>
      <c r="D4" s="132"/>
      <c r="E4" s="128" t="str">
        <f>1!E4:G4</f>
        <v>станом на 1 вересня</v>
      </c>
      <c r="F4" s="128"/>
      <c r="G4" s="129"/>
    </row>
    <row r="5" spans="1:7" s="3" customFormat="1" ht="60.75" customHeight="1">
      <c r="A5" s="127"/>
      <c r="B5" s="34" t="s">
        <v>30</v>
      </c>
      <c r="C5" s="34" t="s">
        <v>126</v>
      </c>
      <c r="D5" s="18" t="s">
        <v>31</v>
      </c>
      <c r="E5" s="34" t="s">
        <v>30</v>
      </c>
      <c r="F5" s="34" t="s">
        <v>126</v>
      </c>
      <c r="G5" s="17" t="s">
        <v>31</v>
      </c>
    </row>
    <row r="6" spans="1:7" s="4" customFormat="1" ht="34.5" customHeight="1">
      <c r="A6" s="13" t="s">
        <v>32</v>
      </c>
      <c r="B6" s="66">
        <f>SUM(B7:B15)</f>
        <v>47776</v>
      </c>
      <c r="C6" s="66">
        <f>SUM(C7:C15)</f>
        <v>49056</v>
      </c>
      <c r="D6" s="67">
        <f>ROUND(C6/B6*100,1)</f>
        <v>102.7</v>
      </c>
      <c r="E6" s="66">
        <f>SUM(E7:E15)</f>
        <v>6506</v>
      </c>
      <c r="F6" s="66">
        <f>SUM(F7:F15)</f>
        <v>9731</v>
      </c>
      <c r="G6" s="70">
        <f>ROUND(F6/E6*100,1)</f>
        <v>149.6</v>
      </c>
    </row>
    <row r="7" spans="1:7" ht="57.75" customHeight="1">
      <c r="A7" s="19" t="s">
        <v>34</v>
      </c>
      <c r="B7" s="158">
        <v>2999</v>
      </c>
      <c r="C7" s="32">
        <v>2961</v>
      </c>
      <c r="D7" s="68">
        <f aca="true" t="shared" si="0" ref="D7:D15">ROUND(C7/B7*100,1)</f>
        <v>98.7</v>
      </c>
      <c r="E7" s="32">
        <v>280</v>
      </c>
      <c r="F7" s="32">
        <v>357</v>
      </c>
      <c r="G7" s="71">
        <f aca="true" t="shared" si="1" ref="G7:G15">ROUND(F7/E7*100,1)</f>
        <v>127.5</v>
      </c>
    </row>
    <row r="8" spans="1:7" ht="35.25" customHeight="1">
      <c r="A8" s="19" t="s">
        <v>2</v>
      </c>
      <c r="B8" s="158">
        <v>3528</v>
      </c>
      <c r="C8" s="32">
        <v>3599</v>
      </c>
      <c r="D8" s="68">
        <f t="shared" si="0"/>
        <v>102</v>
      </c>
      <c r="E8" s="158">
        <v>835</v>
      </c>
      <c r="F8" s="32">
        <v>999</v>
      </c>
      <c r="G8" s="71">
        <f t="shared" si="1"/>
        <v>119.6</v>
      </c>
    </row>
    <row r="9" spans="1:7" s="9" customFormat="1" ht="25.5" customHeight="1">
      <c r="A9" s="19" t="s">
        <v>1</v>
      </c>
      <c r="B9" s="158">
        <v>4009</v>
      </c>
      <c r="C9" s="32">
        <v>4200</v>
      </c>
      <c r="D9" s="68">
        <f t="shared" si="0"/>
        <v>104.8</v>
      </c>
      <c r="E9" s="158">
        <v>510</v>
      </c>
      <c r="F9" s="32">
        <v>642</v>
      </c>
      <c r="G9" s="71">
        <f t="shared" si="1"/>
        <v>125.9</v>
      </c>
    </row>
    <row r="10" spans="1:7" ht="36.75" customHeight="1">
      <c r="A10" s="19" t="s">
        <v>0</v>
      </c>
      <c r="B10" s="158">
        <v>1733</v>
      </c>
      <c r="C10" s="32">
        <v>1912</v>
      </c>
      <c r="D10" s="68">
        <f t="shared" si="0"/>
        <v>110.3</v>
      </c>
      <c r="E10" s="158">
        <v>211</v>
      </c>
      <c r="F10" s="32">
        <v>304</v>
      </c>
      <c r="G10" s="71">
        <f t="shared" si="1"/>
        <v>144.1</v>
      </c>
    </row>
    <row r="11" spans="1:7" ht="35.25" customHeight="1">
      <c r="A11" s="19" t="s">
        <v>4</v>
      </c>
      <c r="B11" s="158">
        <v>9120</v>
      </c>
      <c r="C11" s="32">
        <v>7991</v>
      </c>
      <c r="D11" s="68">
        <f t="shared" si="0"/>
        <v>87.6</v>
      </c>
      <c r="E11" s="158">
        <v>927</v>
      </c>
      <c r="F11" s="32">
        <v>1313</v>
      </c>
      <c r="G11" s="71">
        <f t="shared" si="1"/>
        <v>141.6</v>
      </c>
    </row>
    <row r="12" spans="1:7" ht="59.25" customHeight="1">
      <c r="A12" s="19" t="s">
        <v>29</v>
      </c>
      <c r="B12" s="158">
        <v>864</v>
      </c>
      <c r="C12" s="32">
        <v>824</v>
      </c>
      <c r="D12" s="68">
        <f t="shared" si="0"/>
        <v>95.4</v>
      </c>
      <c r="E12" s="158">
        <v>26</v>
      </c>
      <c r="F12" s="32">
        <v>36</v>
      </c>
      <c r="G12" s="71">
        <f t="shared" si="1"/>
        <v>138.5</v>
      </c>
    </row>
    <row r="13" spans="1:7" ht="38.25" customHeight="1">
      <c r="A13" s="19" t="s">
        <v>5</v>
      </c>
      <c r="B13" s="158">
        <v>8795</v>
      </c>
      <c r="C13" s="32">
        <v>10804</v>
      </c>
      <c r="D13" s="68">
        <f t="shared" si="0"/>
        <v>122.8</v>
      </c>
      <c r="E13" s="158">
        <v>1494</v>
      </c>
      <c r="F13" s="32">
        <v>3035</v>
      </c>
      <c r="G13" s="71">
        <f t="shared" si="1"/>
        <v>203.1</v>
      </c>
    </row>
    <row r="14" spans="1:7" ht="75" customHeight="1">
      <c r="A14" s="19" t="s">
        <v>6</v>
      </c>
      <c r="B14" s="158">
        <v>11179</v>
      </c>
      <c r="C14" s="32">
        <v>10898</v>
      </c>
      <c r="D14" s="68">
        <f t="shared" si="0"/>
        <v>97.5</v>
      </c>
      <c r="E14" s="158">
        <v>1577</v>
      </c>
      <c r="F14" s="32">
        <v>2165</v>
      </c>
      <c r="G14" s="71">
        <f t="shared" si="1"/>
        <v>137.3</v>
      </c>
    </row>
    <row r="15" spans="1:7" ht="43.5" customHeight="1" thickBot="1">
      <c r="A15" s="20" t="s">
        <v>35</v>
      </c>
      <c r="B15" s="159">
        <v>5549</v>
      </c>
      <c r="C15" s="160">
        <v>5867</v>
      </c>
      <c r="D15" s="69">
        <f t="shared" si="0"/>
        <v>105.7</v>
      </c>
      <c r="E15" s="159">
        <v>646</v>
      </c>
      <c r="F15" s="160">
        <v>880</v>
      </c>
      <c r="G15" s="72">
        <f t="shared" si="1"/>
        <v>136.2</v>
      </c>
    </row>
    <row r="16" spans="1:6" ht="12.75">
      <c r="A16" s="6"/>
      <c r="B16" s="6"/>
      <c r="C16" s="6"/>
      <c r="D16" s="6"/>
      <c r="E16" s="6"/>
      <c r="F16" s="6"/>
    </row>
    <row r="17" spans="1:6" ht="12.75">
      <c r="A17" s="6"/>
      <c r="B17" s="6"/>
      <c r="C17" s="6"/>
      <c r="D17" s="6"/>
      <c r="E17" s="6"/>
      <c r="F17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.1968503937007874" top="0.7086614173228347" bottom="0.3937007874015748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8"/>
  <sheetViews>
    <sheetView zoomScale="60" zoomScaleNormal="60" zoomScaleSheetLayoutView="53" zoomScalePageLayoutView="0" workbookViewId="0" topLeftCell="A1">
      <selection activeCell="F5" sqref="F5:G5"/>
    </sheetView>
  </sheetViews>
  <sheetFormatPr defaultColWidth="9.140625" defaultRowHeight="15"/>
  <cols>
    <col min="1" max="1" width="4.57421875" style="37" customWidth="1"/>
    <col min="2" max="2" width="30.57421875" style="101" customWidth="1"/>
    <col min="3" max="3" width="10.421875" style="102" customWidth="1"/>
    <col min="4" max="4" width="12.57421875" style="102" customWidth="1"/>
    <col min="5" max="5" width="12.421875" style="102" customWidth="1"/>
    <col min="6" max="6" width="15.8515625" style="37" customWidth="1"/>
    <col min="7" max="7" width="16.8515625" style="104" customWidth="1"/>
    <col min="8" max="8" width="32.57421875" style="77" hidden="1" customWidth="1"/>
    <col min="9" max="9" width="0" style="77" hidden="1" customWidth="1"/>
    <col min="10" max="10" width="0" style="78" hidden="1" customWidth="1"/>
    <col min="11" max="16384" width="9.140625" style="77" customWidth="1"/>
  </cols>
  <sheetData>
    <row r="1" spans="2:7" ht="17.25">
      <c r="B1" s="133" t="s">
        <v>227</v>
      </c>
      <c r="C1" s="133"/>
      <c r="D1" s="133"/>
      <c r="E1" s="133"/>
      <c r="F1" s="133"/>
      <c r="G1" s="133"/>
    </row>
    <row r="2" spans="2:7" ht="17.25">
      <c r="B2" s="133" t="s">
        <v>298</v>
      </c>
      <c r="C2" s="133"/>
      <c r="D2" s="133"/>
      <c r="E2" s="133"/>
      <c r="F2" s="133"/>
      <c r="G2" s="133"/>
    </row>
    <row r="3" spans="2:7" ht="17.25">
      <c r="B3" s="133" t="s">
        <v>102</v>
      </c>
      <c r="C3" s="133"/>
      <c r="D3" s="133"/>
      <c r="E3" s="133"/>
      <c r="F3" s="133"/>
      <c r="G3" s="133"/>
    </row>
    <row r="5" spans="1:7" ht="27" customHeight="1">
      <c r="A5" s="134" t="s">
        <v>42</v>
      </c>
      <c r="B5" s="137" t="s">
        <v>124</v>
      </c>
      <c r="C5" s="138" t="s">
        <v>340</v>
      </c>
      <c r="D5" s="138" t="s">
        <v>341</v>
      </c>
      <c r="E5" s="138" t="s">
        <v>41</v>
      </c>
      <c r="F5" s="139" t="s">
        <v>299</v>
      </c>
      <c r="G5" s="139"/>
    </row>
    <row r="6" spans="1:7" ht="15">
      <c r="A6" s="135"/>
      <c r="B6" s="137"/>
      <c r="C6" s="138"/>
      <c r="D6" s="138"/>
      <c r="E6" s="138"/>
      <c r="F6" s="138" t="s">
        <v>338</v>
      </c>
      <c r="G6" s="138" t="s">
        <v>339</v>
      </c>
    </row>
    <row r="7" spans="1:7" ht="53.25" customHeight="1">
      <c r="A7" s="136"/>
      <c r="B7" s="137"/>
      <c r="C7" s="138"/>
      <c r="D7" s="138"/>
      <c r="E7" s="138"/>
      <c r="F7" s="138"/>
      <c r="G7" s="138"/>
    </row>
    <row r="8" spans="1:7" ht="18">
      <c r="A8" s="97" t="s">
        <v>123</v>
      </c>
      <c r="B8" s="98" t="s">
        <v>73</v>
      </c>
      <c r="C8" s="99">
        <v>1</v>
      </c>
      <c r="D8" s="99">
        <v>2</v>
      </c>
      <c r="E8" s="99">
        <v>3</v>
      </c>
      <c r="F8" s="96">
        <v>4</v>
      </c>
      <c r="G8" s="55">
        <v>5</v>
      </c>
    </row>
    <row r="9" spans="1:10" ht="30.75">
      <c r="A9" s="100">
        <v>1</v>
      </c>
      <c r="B9" s="106" t="s">
        <v>43</v>
      </c>
      <c r="C9" s="38">
        <v>2961</v>
      </c>
      <c r="D9" s="38">
        <v>749</v>
      </c>
      <c r="E9" s="107">
        <f aca="true" t="shared" si="0" ref="E9:E58">C9-D9</f>
        <v>2212</v>
      </c>
      <c r="F9" s="105">
        <v>545</v>
      </c>
      <c r="G9" s="108">
        <v>5591.87</v>
      </c>
      <c r="H9" s="79" t="s">
        <v>201</v>
      </c>
      <c r="I9" s="79" t="s">
        <v>202</v>
      </c>
      <c r="J9" s="80">
        <v>4120.5</v>
      </c>
    </row>
    <row r="10" spans="1:10" s="83" customFormat="1" ht="46.5">
      <c r="A10" s="100">
        <v>2</v>
      </c>
      <c r="B10" s="106" t="s">
        <v>116</v>
      </c>
      <c r="C10" s="38">
        <v>1765</v>
      </c>
      <c r="D10" s="38">
        <v>130</v>
      </c>
      <c r="E10" s="107">
        <f t="shared" si="0"/>
        <v>1635</v>
      </c>
      <c r="F10" s="105">
        <v>688</v>
      </c>
      <c r="G10" s="108">
        <v>7497.09</v>
      </c>
      <c r="H10" s="81" t="s">
        <v>169</v>
      </c>
      <c r="I10" s="81" t="s">
        <v>134</v>
      </c>
      <c r="J10" s="82">
        <v>4046.77</v>
      </c>
    </row>
    <row r="11" spans="1:10" s="83" customFormat="1" ht="15">
      <c r="A11" s="100">
        <v>3</v>
      </c>
      <c r="B11" s="106" t="s">
        <v>53</v>
      </c>
      <c r="C11" s="38">
        <v>1652</v>
      </c>
      <c r="D11" s="38">
        <v>294</v>
      </c>
      <c r="E11" s="107">
        <f t="shared" si="0"/>
        <v>1358</v>
      </c>
      <c r="F11" s="105">
        <v>673</v>
      </c>
      <c r="G11" s="108">
        <v>6323.51</v>
      </c>
      <c r="H11" s="79" t="s">
        <v>207</v>
      </c>
      <c r="I11" s="79" t="s">
        <v>208</v>
      </c>
      <c r="J11" s="80">
        <v>6829.87</v>
      </c>
    </row>
    <row r="12" spans="1:10" s="83" customFormat="1" ht="30.75">
      <c r="A12" s="100">
        <v>4</v>
      </c>
      <c r="B12" s="106" t="s">
        <v>82</v>
      </c>
      <c r="C12" s="38">
        <v>1627</v>
      </c>
      <c r="D12" s="38">
        <v>1150</v>
      </c>
      <c r="E12" s="107">
        <f t="shared" si="0"/>
        <v>477</v>
      </c>
      <c r="F12" s="105">
        <v>210</v>
      </c>
      <c r="G12" s="108">
        <v>4310.63</v>
      </c>
      <c r="H12" s="81" t="s">
        <v>155</v>
      </c>
      <c r="I12" s="81" t="s">
        <v>156</v>
      </c>
      <c r="J12" s="82">
        <v>4186.43</v>
      </c>
    </row>
    <row r="13" spans="1:10" s="83" customFormat="1" ht="15">
      <c r="A13" s="100">
        <v>5</v>
      </c>
      <c r="B13" s="106" t="s">
        <v>44</v>
      </c>
      <c r="C13" s="38">
        <v>1301</v>
      </c>
      <c r="D13" s="38">
        <v>576</v>
      </c>
      <c r="E13" s="107">
        <f t="shared" si="0"/>
        <v>725</v>
      </c>
      <c r="F13" s="105">
        <v>141</v>
      </c>
      <c r="G13" s="108">
        <v>4946.62</v>
      </c>
      <c r="H13" s="81" t="s">
        <v>145</v>
      </c>
      <c r="I13" s="81" t="s">
        <v>146</v>
      </c>
      <c r="J13" s="82">
        <v>5146.56</v>
      </c>
    </row>
    <row r="14" spans="1:10" s="83" customFormat="1" ht="30.75">
      <c r="A14" s="100">
        <v>6</v>
      </c>
      <c r="B14" s="106" t="s">
        <v>100</v>
      </c>
      <c r="C14" s="38">
        <v>1124</v>
      </c>
      <c r="D14" s="38">
        <v>470</v>
      </c>
      <c r="E14" s="107">
        <f t="shared" si="0"/>
        <v>654</v>
      </c>
      <c r="F14" s="105">
        <v>419</v>
      </c>
      <c r="G14" s="109">
        <v>8425.77</v>
      </c>
      <c r="H14" s="81" t="s">
        <v>167</v>
      </c>
      <c r="I14" s="81" t="s">
        <v>168</v>
      </c>
      <c r="J14" s="82">
        <v>5324.42</v>
      </c>
    </row>
    <row r="15" spans="1:10" s="83" customFormat="1" ht="15">
      <c r="A15" s="100">
        <v>7</v>
      </c>
      <c r="B15" s="106" t="s">
        <v>103</v>
      </c>
      <c r="C15" s="38">
        <v>993</v>
      </c>
      <c r="D15" s="38">
        <v>546</v>
      </c>
      <c r="E15" s="107">
        <f t="shared" si="0"/>
        <v>447</v>
      </c>
      <c r="F15" s="105">
        <v>83</v>
      </c>
      <c r="G15" s="109">
        <v>4749.9</v>
      </c>
      <c r="H15" s="81" t="s">
        <v>179</v>
      </c>
      <c r="I15" s="81" t="s">
        <v>138</v>
      </c>
      <c r="J15" s="82">
        <v>3957.41</v>
      </c>
    </row>
    <row r="16" spans="1:10" s="83" customFormat="1" ht="15">
      <c r="A16" s="100">
        <v>8</v>
      </c>
      <c r="B16" s="106" t="s">
        <v>66</v>
      </c>
      <c r="C16" s="38">
        <v>956</v>
      </c>
      <c r="D16" s="38">
        <v>200</v>
      </c>
      <c r="E16" s="107">
        <f t="shared" si="0"/>
        <v>756</v>
      </c>
      <c r="F16" s="105">
        <v>4</v>
      </c>
      <c r="G16" s="97">
        <v>4308</v>
      </c>
      <c r="H16" s="81" t="s">
        <v>127</v>
      </c>
      <c r="I16" s="81" t="s">
        <v>128</v>
      </c>
      <c r="J16" s="82">
        <v>5043.59</v>
      </c>
    </row>
    <row r="17" spans="1:10" s="83" customFormat="1" ht="15">
      <c r="A17" s="100">
        <v>9</v>
      </c>
      <c r="B17" s="106" t="s">
        <v>46</v>
      </c>
      <c r="C17" s="38">
        <v>916</v>
      </c>
      <c r="D17" s="38">
        <v>486</v>
      </c>
      <c r="E17" s="107">
        <f t="shared" si="0"/>
        <v>430</v>
      </c>
      <c r="F17" s="105">
        <v>217</v>
      </c>
      <c r="G17" s="108">
        <v>4338.34</v>
      </c>
      <c r="H17" s="81" t="s">
        <v>139</v>
      </c>
      <c r="I17" s="81" t="s">
        <v>140</v>
      </c>
      <c r="J17" s="82">
        <v>5104.84</v>
      </c>
    </row>
    <row r="18" spans="1:10" s="83" customFormat="1" ht="30.75">
      <c r="A18" s="100">
        <v>10</v>
      </c>
      <c r="B18" s="106" t="s">
        <v>84</v>
      </c>
      <c r="C18" s="38">
        <v>856</v>
      </c>
      <c r="D18" s="38">
        <v>851</v>
      </c>
      <c r="E18" s="107">
        <f t="shared" si="0"/>
        <v>5</v>
      </c>
      <c r="F18" s="105">
        <v>33</v>
      </c>
      <c r="G18" s="108">
        <v>3911.42</v>
      </c>
      <c r="H18" s="81" t="s">
        <v>176</v>
      </c>
      <c r="I18" s="81" t="s">
        <v>140</v>
      </c>
      <c r="J18" s="82">
        <v>5716</v>
      </c>
    </row>
    <row r="19" spans="1:10" s="83" customFormat="1" ht="15">
      <c r="A19" s="100">
        <v>11</v>
      </c>
      <c r="B19" s="106" t="s">
        <v>47</v>
      </c>
      <c r="C19" s="38">
        <v>826</v>
      </c>
      <c r="D19" s="38">
        <v>858</v>
      </c>
      <c r="E19" s="107">
        <f t="shared" si="0"/>
        <v>-32</v>
      </c>
      <c r="F19" s="105">
        <v>54</v>
      </c>
      <c r="G19" s="108">
        <v>5412.75</v>
      </c>
      <c r="H19" s="79" t="s">
        <v>199</v>
      </c>
      <c r="I19" s="79" t="s">
        <v>200</v>
      </c>
      <c r="J19" s="80">
        <v>5887.69</v>
      </c>
    </row>
    <row r="20" spans="1:10" s="83" customFormat="1" ht="15">
      <c r="A20" s="100">
        <v>12</v>
      </c>
      <c r="B20" s="106" t="s">
        <v>45</v>
      </c>
      <c r="C20" s="38">
        <v>822</v>
      </c>
      <c r="D20" s="38">
        <v>468</v>
      </c>
      <c r="E20" s="107">
        <f t="shared" si="0"/>
        <v>354</v>
      </c>
      <c r="F20" s="105">
        <v>142</v>
      </c>
      <c r="G20" s="108">
        <v>4018.5</v>
      </c>
      <c r="H20" s="81" t="s">
        <v>151</v>
      </c>
      <c r="I20" s="81" t="s">
        <v>152</v>
      </c>
      <c r="J20" s="82">
        <v>3735.86</v>
      </c>
    </row>
    <row r="21" spans="1:10" s="83" customFormat="1" ht="30.75">
      <c r="A21" s="100">
        <v>13</v>
      </c>
      <c r="B21" s="106" t="s">
        <v>48</v>
      </c>
      <c r="C21" s="38">
        <v>733</v>
      </c>
      <c r="D21" s="38">
        <v>337</v>
      </c>
      <c r="E21" s="107">
        <f t="shared" si="0"/>
        <v>396</v>
      </c>
      <c r="F21" s="105">
        <v>150</v>
      </c>
      <c r="G21" s="108">
        <v>4147.86</v>
      </c>
      <c r="H21" s="81" t="s">
        <v>180</v>
      </c>
      <c r="I21" s="81" t="s">
        <v>181</v>
      </c>
      <c r="J21" s="82">
        <v>5078.13</v>
      </c>
    </row>
    <row r="22" spans="1:10" s="83" customFormat="1" ht="15">
      <c r="A22" s="100">
        <v>14</v>
      </c>
      <c r="B22" s="106" t="s">
        <v>50</v>
      </c>
      <c r="C22" s="38">
        <v>566</v>
      </c>
      <c r="D22" s="38">
        <v>141</v>
      </c>
      <c r="E22" s="107">
        <f t="shared" si="0"/>
        <v>425</v>
      </c>
      <c r="F22" s="105">
        <v>108</v>
      </c>
      <c r="G22" s="108">
        <v>5967.09</v>
      </c>
      <c r="H22" s="81" t="s">
        <v>170</v>
      </c>
      <c r="I22" s="81" t="s">
        <v>171</v>
      </c>
      <c r="J22" s="82">
        <v>5592.28</v>
      </c>
    </row>
    <row r="23" spans="1:10" s="83" customFormat="1" ht="30.75">
      <c r="A23" s="100">
        <v>15</v>
      </c>
      <c r="B23" s="106" t="s">
        <v>86</v>
      </c>
      <c r="C23" s="38">
        <v>544</v>
      </c>
      <c r="D23" s="38">
        <v>694</v>
      </c>
      <c r="E23" s="107">
        <f t="shared" si="0"/>
        <v>-150</v>
      </c>
      <c r="F23" s="38">
        <v>37</v>
      </c>
      <c r="G23" s="108">
        <v>5436.74</v>
      </c>
      <c r="H23" s="81" t="s">
        <v>120</v>
      </c>
      <c r="I23" s="81" t="s">
        <v>171</v>
      </c>
      <c r="J23" s="82">
        <v>7761.39</v>
      </c>
    </row>
    <row r="24" spans="1:10" s="83" customFormat="1" ht="15">
      <c r="A24" s="100">
        <v>16</v>
      </c>
      <c r="B24" s="106" t="s">
        <v>60</v>
      </c>
      <c r="C24" s="38">
        <v>535</v>
      </c>
      <c r="D24" s="38">
        <v>156</v>
      </c>
      <c r="E24" s="107">
        <f t="shared" si="0"/>
        <v>379</v>
      </c>
      <c r="F24" s="105">
        <v>141</v>
      </c>
      <c r="G24" s="108">
        <v>4012.75</v>
      </c>
      <c r="H24" s="81" t="s">
        <v>121</v>
      </c>
      <c r="I24" s="81" t="s">
        <v>158</v>
      </c>
      <c r="J24" s="82">
        <v>7358</v>
      </c>
    </row>
    <row r="25" spans="1:10" s="83" customFormat="1" ht="15">
      <c r="A25" s="100">
        <v>17</v>
      </c>
      <c r="B25" s="106" t="s">
        <v>49</v>
      </c>
      <c r="C25" s="38">
        <v>494</v>
      </c>
      <c r="D25" s="38">
        <v>134</v>
      </c>
      <c r="E25" s="107">
        <f t="shared" si="0"/>
        <v>360</v>
      </c>
      <c r="F25" s="105">
        <v>103</v>
      </c>
      <c r="G25" s="108">
        <v>5610.46</v>
      </c>
      <c r="H25" s="81" t="s">
        <v>157</v>
      </c>
      <c r="I25" s="81" t="s">
        <v>158</v>
      </c>
      <c r="J25" s="82">
        <v>4631.2</v>
      </c>
    </row>
    <row r="26" spans="1:10" s="83" customFormat="1" ht="15">
      <c r="A26" s="100">
        <v>18</v>
      </c>
      <c r="B26" s="106" t="s">
        <v>74</v>
      </c>
      <c r="C26" s="38">
        <v>486</v>
      </c>
      <c r="D26" s="38">
        <v>388</v>
      </c>
      <c r="E26" s="107">
        <f t="shared" si="0"/>
        <v>98</v>
      </c>
      <c r="F26" s="105">
        <v>31</v>
      </c>
      <c r="G26" s="108">
        <v>4008.19</v>
      </c>
      <c r="H26" s="79" t="s">
        <v>188</v>
      </c>
      <c r="I26" s="79" t="s">
        <v>189</v>
      </c>
      <c r="J26" s="80">
        <v>5856.81</v>
      </c>
    </row>
    <row r="27" spans="1:10" s="83" customFormat="1" ht="15">
      <c r="A27" s="100">
        <v>19</v>
      </c>
      <c r="B27" s="106" t="s">
        <v>51</v>
      </c>
      <c r="C27" s="38">
        <v>479</v>
      </c>
      <c r="D27" s="38">
        <v>293</v>
      </c>
      <c r="E27" s="107">
        <f t="shared" si="0"/>
        <v>186</v>
      </c>
      <c r="F27" s="105">
        <v>19</v>
      </c>
      <c r="G27" s="108">
        <v>3791</v>
      </c>
      <c r="H27" s="79" t="s">
        <v>205</v>
      </c>
      <c r="I27" s="79" t="s">
        <v>206</v>
      </c>
      <c r="J27" s="80">
        <v>4666.67</v>
      </c>
    </row>
    <row r="28" spans="1:10" s="83" customFormat="1" ht="15">
      <c r="A28" s="100">
        <v>20</v>
      </c>
      <c r="B28" s="106" t="s">
        <v>58</v>
      </c>
      <c r="C28" s="38">
        <v>474</v>
      </c>
      <c r="D28" s="38">
        <v>197</v>
      </c>
      <c r="E28" s="107">
        <f t="shared" si="0"/>
        <v>277</v>
      </c>
      <c r="F28" s="105">
        <v>138</v>
      </c>
      <c r="G28" s="108">
        <v>5261.16</v>
      </c>
      <c r="H28" s="81" t="s">
        <v>160</v>
      </c>
      <c r="I28" s="81" t="s">
        <v>161</v>
      </c>
      <c r="J28" s="82">
        <v>4474.8</v>
      </c>
    </row>
    <row r="29" spans="1:10" s="83" customFormat="1" ht="30.75">
      <c r="A29" s="100">
        <v>21</v>
      </c>
      <c r="B29" s="106" t="s">
        <v>104</v>
      </c>
      <c r="C29" s="38">
        <v>607</v>
      </c>
      <c r="D29" s="38">
        <v>418</v>
      </c>
      <c r="E29" s="107">
        <f t="shared" si="0"/>
        <v>189</v>
      </c>
      <c r="F29" s="105">
        <v>405</v>
      </c>
      <c r="G29" s="108">
        <v>4124.410419753086</v>
      </c>
      <c r="H29" s="81" t="s">
        <v>149</v>
      </c>
      <c r="I29" s="81" t="s">
        <v>150</v>
      </c>
      <c r="J29" s="82">
        <v>3977.41</v>
      </c>
    </row>
    <row r="30" spans="1:10" s="83" customFormat="1" ht="15">
      <c r="A30" s="100">
        <v>22</v>
      </c>
      <c r="B30" s="106" t="s">
        <v>55</v>
      </c>
      <c r="C30" s="38">
        <v>435</v>
      </c>
      <c r="D30" s="38">
        <v>109</v>
      </c>
      <c r="E30" s="107">
        <f t="shared" si="0"/>
        <v>326</v>
      </c>
      <c r="F30" s="105">
        <v>30</v>
      </c>
      <c r="G30" s="108">
        <v>5210.13</v>
      </c>
      <c r="H30" s="81" t="s">
        <v>186</v>
      </c>
      <c r="I30" s="81" t="s">
        <v>187</v>
      </c>
      <c r="J30" s="82">
        <v>5882.64</v>
      </c>
    </row>
    <row r="31" spans="1:10" s="83" customFormat="1" ht="15">
      <c r="A31" s="100">
        <v>23</v>
      </c>
      <c r="B31" s="106" t="s">
        <v>54</v>
      </c>
      <c r="C31" s="38">
        <v>428</v>
      </c>
      <c r="D31" s="38">
        <v>101</v>
      </c>
      <c r="E31" s="107">
        <f t="shared" si="0"/>
        <v>327</v>
      </c>
      <c r="F31" s="105">
        <v>109</v>
      </c>
      <c r="G31" s="108">
        <v>3853.06</v>
      </c>
      <c r="H31" s="81" t="s">
        <v>137</v>
      </c>
      <c r="I31" s="81" t="s">
        <v>138</v>
      </c>
      <c r="J31" s="82">
        <v>4122.92</v>
      </c>
    </row>
    <row r="32" spans="1:10" s="83" customFormat="1" ht="30.75">
      <c r="A32" s="100">
        <v>24</v>
      </c>
      <c r="B32" s="106" t="s">
        <v>98</v>
      </c>
      <c r="C32" s="38">
        <v>388</v>
      </c>
      <c r="D32" s="38">
        <v>91</v>
      </c>
      <c r="E32" s="107">
        <f t="shared" si="0"/>
        <v>297</v>
      </c>
      <c r="F32" s="105">
        <v>39</v>
      </c>
      <c r="G32" s="108">
        <v>5554.95</v>
      </c>
      <c r="H32" s="81" t="s">
        <v>178</v>
      </c>
      <c r="I32" s="81" t="s">
        <v>148</v>
      </c>
      <c r="J32" s="82">
        <v>3826.03</v>
      </c>
    </row>
    <row r="33" spans="1:10" s="83" customFormat="1" ht="15">
      <c r="A33" s="100">
        <v>25</v>
      </c>
      <c r="B33" s="106" t="s">
        <v>61</v>
      </c>
      <c r="C33" s="38">
        <v>372</v>
      </c>
      <c r="D33" s="38">
        <v>338</v>
      </c>
      <c r="E33" s="107">
        <f t="shared" si="0"/>
        <v>34</v>
      </c>
      <c r="F33" s="105">
        <v>38</v>
      </c>
      <c r="G33" s="108">
        <v>5139.66</v>
      </c>
      <c r="H33" s="79" t="s">
        <v>190</v>
      </c>
      <c r="I33" s="79" t="s">
        <v>191</v>
      </c>
      <c r="J33" s="80">
        <v>3948.99</v>
      </c>
    </row>
    <row r="34" spans="1:10" s="83" customFormat="1" ht="30.75">
      <c r="A34" s="100">
        <v>26</v>
      </c>
      <c r="B34" s="73" t="s">
        <v>114</v>
      </c>
      <c r="C34" s="96">
        <v>358</v>
      </c>
      <c r="D34" s="38">
        <v>18</v>
      </c>
      <c r="E34" s="107">
        <f t="shared" si="0"/>
        <v>340</v>
      </c>
      <c r="F34" s="105">
        <v>156</v>
      </c>
      <c r="G34" s="108">
        <v>7000</v>
      </c>
      <c r="H34" s="81" t="s">
        <v>172</v>
      </c>
      <c r="I34" s="81" t="s">
        <v>173</v>
      </c>
      <c r="J34" s="82">
        <v>4827.43</v>
      </c>
    </row>
    <row r="35" spans="1:10" s="83" customFormat="1" ht="15">
      <c r="A35" s="100">
        <v>27</v>
      </c>
      <c r="B35" s="106" t="s">
        <v>64</v>
      </c>
      <c r="C35" s="38">
        <v>352</v>
      </c>
      <c r="D35" s="38">
        <v>185</v>
      </c>
      <c r="E35" s="107">
        <f t="shared" si="0"/>
        <v>167</v>
      </c>
      <c r="F35" s="105">
        <v>63</v>
      </c>
      <c r="G35" s="108">
        <v>4369.95</v>
      </c>
      <c r="H35" s="81" t="s">
        <v>182</v>
      </c>
      <c r="I35" s="81" t="s">
        <v>183</v>
      </c>
      <c r="J35" s="82">
        <v>5120.54</v>
      </c>
    </row>
    <row r="36" spans="1:10" s="83" customFormat="1" ht="15">
      <c r="A36" s="100">
        <v>28</v>
      </c>
      <c r="B36" s="106" t="s">
        <v>65</v>
      </c>
      <c r="C36" s="38">
        <v>349</v>
      </c>
      <c r="D36" s="38">
        <v>162</v>
      </c>
      <c r="E36" s="107">
        <f t="shared" si="0"/>
        <v>187</v>
      </c>
      <c r="F36" s="105">
        <v>77</v>
      </c>
      <c r="G36" s="108">
        <v>7074.97</v>
      </c>
      <c r="H36" s="81" t="s">
        <v>174</v>
      </c>
      <c r="I36" s="81" t="s">
        <v>175</v>
      </c>
      <c r="J36" s="82">
        <v>4396.13</v>
      </c>
    </row>
    <row r="37" spans="1:10" s="83" customFormat="1" ht="15">
      <c r="A37" s="100">
        <v>29</v>
      </c>
      <c r="B37" s="106" t="s">
        <v>59</v>
      </c>
      <c r="C37" s="38">
        <v>314</v>
      </c>
      <c r="D37" s="38">
        <v>142</v>
      </c>
      <c r="E37" s="107">
        <f t="shared" si="0"/>
        <v>172</v>
      </c>
      <c r="F37" s="105">
        <v>60</v>
      </c>
      <c r="G37" s="108">
        <v>4135.85</v>
      </c>
      <c r="H37" s="81" t="s">
        <v>177</v>
      </c>
      <c r="I37" s="81" t="s">
        <v>148</v>
      </c>
      <c r="J37" s="82">
        <v>3779.44</v>
      </c>
    </row>
    <row r="38" spans="1:10" s="83" customFormat="1" ht="15">
      <c r="A38" s="100">
        <v>30</v>
      </c>
      <c r="B38" s="106" t="s">
        <v>110</v>
      </c>
      <c r="C38" s="38">
        <v>312</v>
      </c>
      <c r="D38" s="38">
        <v>16</v>
      </c>
      <c r="E38" s="107">
        <f t="shared" si="0"/>
        <v>296</v>
      </c>
      <c r="F38" s="105">
        <v>11</v>
      </c>
      <c r="G38" s="109">
        <v>6662.19</v>
      </c>
      <c r="H38" s="79" t="s">
        <v>203</v>
      </c>
      <c r="I38" s="79" t="s">
        <v>204</v>
      </c>
      <c r="J38" s="80">
        <v>3776.38</v>
      </c>
    </row>
    <row r="39" spans="1:10" s="83" customFormat="1" ht="15">
      <c r="A39" s="100">
        <v>31</v>
      </c>
      <c r="B39" s="106" t="s">
        <v>106</v>
      </c>
      <c r="C39" s="38">
        <v>303</v>
      </c>
      <c r="D39" s="38">
        <v>76</v>
      </c>
      <c r="E39" s="107">
        <f t="shared" si="0"/>
        <v>227</v>
      </c>
      <c r="F39" s="105">
        <v>86</v>
      </c>
      <c r="G39" s="108">
        <v>6558.41</v>
      </c>
      <c r="H39" s="81" t="s">
        <v>135</v>
      </c>
      <c r="I39" s="81" t="s">
        <v>136</v>
      </c>
      <c r="J39" s="82">
        <v>6972.87</v>
      </c>
    </row>
    <row r="40" spans="1:10" s="83" customFormat="1" ht="46.5">
      <c r="A40" s="100">
        <v>32</v>
      </c>
      <c r="B40" s="106" t="s">
        <v>56</v>
      </c>
      <c r="C40" s="38">
        <v>267</v>
      </c>
      <c r="D40" s="38">
        <v>50</v>
      </c>
      <c r="E40" s="107">
        <f t="shared" si="0"/>
        <v>217</v>
      </c>
      <c r="F40" s="105">
        <v>82</v>
      </c>
      <c r="G40" s="108">
        <v>5943.69</v>
      </c>
      <c r="H40" s="81" t="s">
        <v>162</v>
      </c>
      <c r="I40" s="81" t="s">
        <v>163</v>
      </c>
      <c r="J40" s="82">
        <v>5643.62</v>
      </c>
    </row>
    <row r="41" spans="1:10" s="83" customFormat="1" ht="15">
      <c r="A41" s="100">
        <v>33</v>
      </c>
      <c r="B41" s="106" t="s">
        <v>85</v>
      </c>
      <c r="C41" s="38">
        <v>266</v>
      </c>
      <c r="D41" s="38">
        <v>98</v>
      </c>
      <c r="E41" s="107">
        <f t="shared" si="0"/>
        <v>168</v>
      </c>
      <c r="F41" s="105">
        <v>32</v>
      </c>
      <c r="G41" s="108">
        <v>6523</v>
      </c>
      <c r="H41" s="81" t="s">
        <v>129</v>
      </c>
      <c r="I41" s="81" t="s">
        <v>130</v>
      </c>
      <c r="J41" s="82">
        <v>7013.82</v>
      </c>
    </row>
    <row r="42" spans="1:10" s="83" customFormat="1" ht="15">
      <c r="A42" s="100">
        <v>34</v>
      </c>
      <c r="B42" s="106" t="s">
        <v>69</v>
      </c>
      <c r="C42" s="38">
        <v>264</v>
      </c>
      <c r="D42" s="38">
        <v>39</v>
      </c>
      <c r="E42" s="107">
        <f t="shared" si="0"/>
        <v>225</v>
      </c>
      <c r="F42" s="105">
        <v>43</v>
      </c>
      <c r="G42" s="108">
        <v>4855.3</v>
      </c>
      <c r="H42" s="79" t="s">
        <v>197</v>
      </c>
      <c r="I42" s="79" t="s">
        <v>198</v>
      </c>
      <c r="J42" s="80">
        <v>4324</v>
      </c>
    </row>
    <row r="43" spans="1:10" s="83" customFormat="1" ht="15">
      <c r="A43" s="100">
        <v>35</v>
      </c>
      <c r="B43" s="106" t="s">
        <v>57</v>
      </c>
      <c r="C43" s="38">
        <v>262</v>
      </c>
      <c r="D43" s="38">
        <v>161</v>
      </c>
      <c r="E43" s="107">
        <f t="shared" si="0"/>
        <v>101</v>
      </c>
      <c r="F43" s="105">
        <v>27</v>
      </c>
      <c r="G43" s="108">
        <v>5662.41</v>
      </c>
      <c r="H43" s="81" t="s">
        <v>184</v>
      </c>
      <c r="I43" s="81" t="s">
        <v>185</v>
      </c>
      <c r="J43" s="82">
        <v>4072.13</v>
      </c>
    </row>
    <row r="44" spans="1:10" s="83" customFormat="1" ht="15">
      <c r="A44" s="100">
        <v>36</v>
      </c>
      <c r="B44" s="106" t="s">
        <v>97</v>
      </c>
      <c r="C44" s="38">
        <v>260</v>
      </c>
      <c r="D44" s="38">
        <v>115</v>
      </c>
      <c r="E44" s="107">
        <f t="shared" si="0"/>
        <v>145</v>
      </c>
      <c r="F44" s="105">
        <v>100</v>
      </c>
      <c r="G44" s="108">
        <v>4783.53</v>
      </c>
      <c r="H44" s="79" t="s">
        <v>211</v>
      </c>
      <c r="I44" s="79" t="s">
        <v>212</v>
      </c>
      <c r="J44" s="80">
        <v>9000</v>
      </c>
    </row>
    <row r="45" spans="1:10" s="83" customFormat="1" ht="61.5">
      <c r="A45" s="100">
        <v>37</v>
      </c>
      <c r="B45" s="106" t="s">
        <v>107</v>
      </c>
      <c r="C45" s="38">
        <v>258</v>
      </c>
      <c r="D45" s="38">
        <v>187</v>
      </c>
      <c r="E45" s="107">
        <f t="shared" si="0"/>
        <v>71</v>
      </c>
      <c r="F45" s="105">
        <v>41</v>
      </c>
      <c r="G45" s="108">
        <v>3811.66</v>
      </c>
      <c r="H45" s="79" t="s">
        <v>209</v>
      </c>
      <c r="I45" s="79" t="s">
        <v>210</v>
      </c>
      <c r="J45" s="80">
        <v>5533.33</v>
      </c>
    </row>
    <row r="46" spans="1:10" s="83" customFormat="1" ht="15">
      <c r="A46" s="100">
        <v>38</v>
      </c>
      <c r="B46" s="106" t="s">
        <v>99</v>
      </c>
      <c r="C46" s="38">
        <v>256</v>
      </c>
      <c r="D46" s="38">
        <v>123</v>
      </c>
      <c r="E46" s="107">
        <f t="shared" si="0"/>
        <v>133</v>
      </c>
      <c r="F46" s="105">
        <v>43</v>
      </c>
      <c r="G46" s="108">
        <v>5014.4</v>
      </c>
      <c r="H46" s="81" t="s">
        <v>133</v>
      </c>
      <c r="I46" s="81" t="s">
        <v>134</v>
      </c>
      <c r="J46" s="82">
        <v>3855.08</v>
      </c>
    </row>
    <row r="47" spans="1:10" s="83" customFormat="1" ht="15">
      <c r="A47" s="100">
        <v>39</v>
      </c>
      <c r="B47" s="106" t="s">
        <v>117</v>
      </c>
      <c r="C47" s="38">
        <v>253</v>
      </c>
      <c r="D47" s="38">
        <v>3</v>
      </c>
      <c r="E47" s="107">
        <f t="shared" si="0"/>
        <v>250</v>
      </c>
      <c r="F47" s="105">
        <v>123</v>
      </c>
      <c r="G47" s="108">
        <v>5082</v>
      </c>
      <c r="H47" s="81" t="s">
        <v>153</v>
      </c>
      <c r="I47" s="81" t="s">
        <v>154</v>
      </c>
      <c r="J47" s="82">
        <v>3832.3</v>
      </c>
    </row>
    <row r="48" spans="1:10" s="83" customFormat="1" ht="15">
      <c r="A48" s="100">
        <v>40</v>
      </c>
      <c r="B48" s="106" t="s">
        <v>229</v>
      </c>
      <c r="C48" s="38">
        <v>251</v>
      </c>
      <c r="D48" s="38">
        <v>195</v>
      </c>
      <c r="E48" s="107">
        <f t="shared" si="0"/>
        <v>56</v>
      </c>
      <c r="F48" s="105">
        <v>1</v>
      </c>
      <c r="G48" s="108">
        <v>3723</v>
      </c>
      <c r="H48" s="81" t="s">
        <v>166</v>
      </c>
      <c r="I48" s="81" t="s">
        <v>150</v>
      </c>
      <c r="J48" s="82">
        <v>4110.06</v>
      </c>
    </row>
    <row r="49" spans="1:10" s="83" customFormat="1" ht="30.75">
      <c r="A49" s="100">
        <v>41</v>
      </c>
      <c r="B49" s="106" t="s">
        <v>108</v>
      </c>
      <c r="C49" s="38">
        <v>244</v>
      </c>
      <c r="D49" s="38">
        <v>94</v>
      </c>
      <c r="E49" s="107">
        <f t="shared" si="0"/>
        <v>150</v>
      </c>
      <c r="F49" s="105">
        <v>74</v>
      </c>
      <c r="G49" s="108">
        <v>5912.21</v>
      </c>
      <c r="H49" s="79" t="s">
        <v>194</v>
      </c>
      <c r="I49" s="79" t="s">
        <v>195</v>
      </c>
      <c r="J49" s="80">
        <v>3757.65</v>
      </c>
    </row>
    <row r="50" spans="1:10" s="83" customFormat="1" ht="15">
      <c r="A50" s="100">
        <v>42</v>
      </c>
      <c r="B50" s="106" t="s">
        <v>75</v>
      </c>
      <c r="C50" s="38">
        <v>236</v>
      </c>
      <c r="D50" s="38">
        <v>286</v>
      </c>
      <c r="E50" s="107">
        <f t="shared" si="0"/>
        <v>-50</v>
      </c>
      <c r="F50" s="105">
        <v>57</v>
      </c>
      <c r="G50" s="108">
        <v>5838.77</v>
      </c>
      <c r="H50" s="81" t="s">
        <v>143</v>
      </c>
      <c r="I50" s="81" t="s">
        <v>144</v>
      </c>
      <c r="J50" s="82">
        <v>4258.76</v>
      </c>
    </row>
    <row r="51" spans="1:10" s="83" customFormat="1" ht="15">
      <c r="A51" s="100">
        <v>43</v>
      </c>
      <c r="B51" s="106" t="s">
        <v>109</v>
      </c>
      <c r="C51" s="38">
        <v>235</v>
      </c>
      <c r="D51" s="38">
        <v>101</v>
      </c>
      <c r="E51" s="107">
        <f t="shared" si="0"/>
        <v>134</v>
      </c>
      <c r="F51" s="105">
        <v>47</v>
      </c>
      <c r="G51" s="108">
        <v>4983.53</v>
      </c>
      <c r="H51" s="81" t="s">
        <v>141</v>
      </c>
      <c r="I51" s="81" t="s">
        <v>142</v>
      </c>
      <c r="J51" s="82">
        <v>5000</v>
      </c>
    </row>
    <row r="52" spans="1:10" s="83" customFormat="1" ht="46.5">
      <c r="A52" s="100">
        <v>44</v>
      </c>
      <c r="B52" s="106" t="s">
        <v>105</v>
      </c>
      <c r="C52" s="38">
        <v>234</v>
      </c>
      <c r="D52" s="38">
        <v>80</v>
      </c>
      <c r="E52" s="107">
        <f t="shared" si="0"/>
        <v>154</v>
      </c>
      <c r="F52" s="105">
        <v>36</v>
      </c>
      <c r="G52" s="108">
        <v>4131.25</v>
      </c>
      <c r="H52" s="79" t="s">
        <v>196</v>
      </c>
      <c r="I52" s="79" t="s">
        <v>148</v>
      </c>
      <c r="J52" s="80">
        <v>4005.7</v>
      </c>
    </row>
    <row r="53" spans="1:10" s="83" customFormat="1" ht="15">
      <c r="A53" s="100">
        <v>45</v>
      </c>
      <c r="B53" s="106" t="s">
        <v>52</v>
      </c>
      <c r="C53" s="38">
        <v>233</v>
      </c>
      <c r="D53" s="38">
        <v>454</v>
      </c>
      <c r="E53" s="107">
        <f t="shared" si="0"/>
        <v>-221</v>
      </c>
      <c r="F53" s="105">
        <v>17</v>
      </c>
      <c r="G53" s="108">
        <v>4330.94</v>
      </c>
      <c r="H53" s="81" t="s">
        <v>147</v>
      </c>
      <c r="I53" s="81" t="s">
        <v>148</v>
      </c>
      <c r="J53" s="82">
        <v>3834.43</v>
      </c>
    </row>
    <row r="54" spans="1:10" s="83" customFormat="1" ht="15">
      <c r="A54" s="100">
        <v>46</v>
      </c>
      <c r="B54" s="106" t="s">
        <v>266</v>
      </c>
      <c r="C54" s="38">
        <v>229</v>
      </c>
      <c r="D54" s="38">
        <v>89</v>
      </c>
      <c r="E54" s="107">
        <f t="shared" si="0"/>
        <v>140</v>
      </c>
      <c r="F54" s="105">
        <v>59</v>
      </c>
      <c r="G54" s="108">
        <v>3989.32</v>
      </c>
      <c r="H54" s="81" t="s">
        <v>164</v>
      </c>
      <c r="I54" s="81" t="s">
        <v>152</v>
      </c>
      <c r="J54" s="82">
        <v>4286.91</v>
      </c>
    </row>
    <row r="55" spans="1:10" s="83" customFormat="1" ht="15">
      <c r="A55" s="100">
        <v>47</v>
      </c>
      <c r="B55" s="106" t="s">
        <v>63</v>
      </c>
      <c r="C55" s="38">
        <v>228</v>
      </c>
      <c r="D55" s="38">
        <v>68</v>
      </c>
      <c r="E55" s="107">
        <f t="shared" si="0"/>
        <v>160</v>
      </c>
      <c r="F55" s="38">
        <v>66</v>
      </c>
      <c r="G55" s="108">
        <v>4321.89</v>
      </c>
      <c r="H55" s="79" t="s">
        <v>192</v>
      </c>
      <c r="I55" s="79" t="s">
        <v>193</v>
      </c>
      <c r="J55" s="80">
        <v>6214.85</v>
      </c>
    </row>
    <row r="56" spans="1:10" s="83" customFormat="1" ht="15">
      <c r="A56" s="100">
        <v>48</v>
      </c>
      <c r="B56" s="106" t="s">
        <v>240</v>
      </c>
      <c r="C56" s="38">
        <v>219</v>
      </c>
      <c r="D56" s="38">
        <v>113</v>
      </c>
      <c r="E56" s="107">
        <f t="shared" si="0"/>
        <v>106</v>
      </c>
      <c r="F56" s="105">
        <v>32</v>
      </c>
      <c r="G56" s="108">
        <v>7636.56</v>
      </c>
      <c r="H56" s="81" t="s">
        <v>165</v>
      </c>
      <c r="I56" s="81" t="s">
        <v>132</v>
      </c>
      <c r="J56" s="82">
        <v>3808.37</v>
      </c>
    </row>
    <row r="57" spans="1:10" s="83" customFormat="1" ht="30.75">
      <c r="A57" s="100">
        <v>49</v>
      </c>
      <c r="B57" s="106" t="s">
        <v>260</v>
      </c>
      <c r="C57" s="38">
        <v>210</v>
      </c>
      <c r="D57" s="38">
        <v>38</v>
      </c>
      <c r="E57" s="107">
        <f t="shared" si="0"/>
        <v>172</v>
      </c>
      <c r="F57" s="105">
        <v>23</v>
      </c>
      <c r="G57" s="108">
        <v>6878.61</v>
      </c>
      <c r="H57" s="81" t="s">
        <v>131</v>
      </c>
      <c r="I57" s="81" t="s">
        <v>132</v>
      </c>
      <c r="J57" s="82">
        <v>3863.58</v>
      </c>
    </row>
    <row r="58" spans="1:10" s="83" customFormat="1" ht="30.75">
      <c r="A58" s="100">
        <v>50</v>
      </c>
      <c r="B58" s="106" t="s">
        <v>71</v>
      </c>
      <c r="C58" s="38">
        <v>196</v>
      </c>
      <c r="D58" s="38">
        <v>96</v>
      </c>
      <c r="E58" s="107">
        <f t="shared" si="0"/>
        <v>100</v>
      </c>
      <c r="F58" s="105">
        <v>32</v>
      </c>
      <c r="G58" s="108">
        <v>4358.38</v>
      </c>
      <c r="H58" s="81" t="s">
        <v>159</v>
      </c>
      <c r="I58" s="81" t="s">
        <v>132</v>
      </c>
      <c r="J58" s="82">
        <v>4039</v>
      </c>
    </row>
    <row r="59" ht="18">
      <c r="G59" s="103"/>
    </row>
    <row r="60" ht="18">
      <c r="G60" s="103"/>
    </row>
    <row r="61" ht="18">
      <c r="G61" s="103"/>
    </row>
    <row r="62" ht="18">
      <c r="G62" s="103"/>
    </row>
    <row r="63" ht="18">
      <c r="G63" s="103"/>
    </row>
    <row r="64" ht="18">
      <c r="G64" s="103"/>
    </row>
    <row r="65" ht="18">
      <c r="G65" s="103"/>
    </row>
    <row r="66" ht="18">
      <c r="G66" s="103"/>
    </row>
    <row r="67" ht="18">
      <c r="G67" s="103"/>
    </row>
    <row r="68" ht="18">
      <c r="G68" s="103"/>
    </row>
    <row r="69" ht="18">
      <c r="G69" s="103"/>
    </row>
    <row r="70" ht="18">
      <c r="G70" s="103"/>
    </row>
    <row r="71" ht="18">
      <c r="G71" s="103"/>
    </row>
    <row r="72" ht="18">
      <c r="G72" s="103"/>
    </row>
    <row r="73" ht="18">
      <c r="G73" s="103"/>
    </row>
    <row r="74" ht="18">
      <c r="G74" s="103"/>
    </row>
    <row r="75" ht="18">
      <c r="G75" s="103"/>
    </row>
    <row r="76" ht="18">
      <c r="G76" s="103"/>
    </row>
    <row r="77" ht="18">
      <c r="G77" s="103"/>
    </row>
    <row r="78" ht="18">
      <c r="G78" s="103"/>
    </row>
    <row r="79" ht="18">
      <c r="G79" s="103"/>
    </row>
    <row r="80" ht="18">
      <c r="G80" s="103"/>
    </row>
    <row r="81" ht="18">
      <c r="G81" s="103"/>
    </row>
    <row r="82" ht="18">
      <c r="G82" s="103"/>
    </row>
    <row r="83" ht="18">
      <c r="G83" s="103"/>
    </row>
    <row r="84" ht="18">
      <c r="G84" s="103"/>
    </row>
    <row r="85" ht="18">
      <c r="G85" s="103"/>
    </row>
    <row r="86" ht="18">
      <c r="G86" s="103"/>
    </row>
    <row r="87" ht="18">
      <c r="G87" s="103"/>
    </row>
    <row r="88" ht="18">
      <c r="G88" s="103"/>
    </row>
    <row r="89" ht="18">
      <c r="G89" s="103"/>
    </row>
    <row r="90" ht="18">
      <c r="G90" s="103"/>
    </row>
    <row r="91" ht="18">
      <c r="G91" s="103"/>
    </row>
    <row r="92" ht="18">
      <c r="G92" s="103"/>
    </row>
    <row r="93" ht="18">
      <c r="G93" s="103"/>
    </row>
    <row r="94" ht="18">
      <c r="G94" s="103"/>
    </row>
    <row r="95" ht="18">
      <c r="G95" s="103"/>
    </row>
    <row r="96" ht="18">
      <c r="G96" s="103"/>
    </row>
    <row r="97" ht="18">
      <c r="G97" s="103"/>
    </row>
    <row r="98" ht="18">
      <c r="G98" s="103"/>
    </row>
    <row r="99" ht="18">
      <c r="G99" s="103"/>
    </row>
    <row r="100" ht="18">
      <c r="G100" s="103"/>
    </row>
    <row r="101" ht="18">
      <c r="G101" s="103"/>
    </row>
    <row r="102" ht="18">
      <c r="G102" s="103"/>
    </row>
    <row r="103" ht="18">
      <c r="G103" s="103"/>
    </row>
    <row r="104" ht="18">
      <c r="G104" s="103"/>
    </row>
    <row r="105" ht="18">
      <c r="G105" s="103"/>
    </row>
    <row r="106" ht="18">
      <c r="G106" s="103"/>
    </row>
    <row r="107" ht="18">
      <c r="G107" s="103"/>
    </row>
    <row r="108" ht="18">
      <c r="G108" s="103"/>
    </row>
    <row r="109" ht="18">
      <c r="G109" s="103"/>
    </row>
    <row r="110" ht="18">
      <c r="G110" s="103"/>
    </row>
    <row r="111" ht="18">
      <c r="G111" s="103"/>
    </row>
    <row r="112" ht="18">
      <c r="G112" s="103"/>
    </row>
    <row r="113" ht="18">
      <c r="G113" s="103"/>
    </row>
    <row r="114" ht="18">
      <c r="G114" s="103"/>
    </row>
    <row r="115" ht="18">
      <c r="G115" s="103"/>
    </row>
    <row r="116" ht="18">
      <c r="G116" s="103"/>
    </row>
    <row r="117" ht="18">
      <c r="G117" s="103"/>
    </row>
    <row r="118" ht="18">
      <c r="G118" s="103"/>
    </row>
    <row r="119" ht="18">
      <c r="G119" s="103"/>
    </row>
    <row r="120" ht="18">
      <c r="G120" s="103"/>
    </row>
    <row r="121" ht="18">
      <c r="G121" s="103"/>
    </row>
    <row r="122" ht="18">
      <c r="G122" s="103"/>
    </row>
    <row r="123" ht="18">
      <c r="G123" s="103"/>
    </row>
    <row r="124" ht="18">
      <c r="G124" s="103"/>
    </row>
    <row r="125" ht="18">
      <c r="G125" s="103"/>
    </row>
    <row r="126" ht="18">
      <c r="G126" s="103"/>
    </row>
    <row r="127" ht="18">
      <c r="G127" s="103"/>
    </row>
    <row r="128" ht="18">
      <c r="G128" s="103"/>
    </row>
  </sheetData>
  <sheetProtection/>
  <mergeCells count="11">
    <mergeCell ref="B2:G2"/>
    <mergeCell ref="B3:G3"/>
    <mergeCell ref="A5:A7"/>
    <mergeCell ref="B5:B7"/>
    <mergeCell ref="C5:C7"/>
    <mergeCell ref="D5:D7"/>
    <mergeCell ref="B1:G1"/>
    <mergeCell ref="E5:E7"/>
    <mergeCell ref="F5:G5"/>
    <mergeCell ref="F6:F7"/>
    <mergeCell ref="G6:G7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7"/>
  <sheetViews>
    <sheetView zoomScale="71" zoomScaleNormal="71" zoomScaleSheetLayoutView="75" workbookViewId="0" topLeftCell="A1">
      <selection activeCell="A1" sqref="A1:F1"/>
    </sheetView>
  </sheetViews>
  <sheetFormatPr defaultColWidth="8.8515625" defaultRowHeight="15"/>
  <cols>
    <col min="1" max="1" width="38.140625" style="37" customWidth="1"/>
    <col min="2" max="2" width="11.140625" style="37" customWidth="1"/>
    <col min="3" max="3" width="13.00390625" style="110" customWidth="1"/>
    <col min="4" max="4" width="12.8515625" style="110" customWidth="1"/>
    <col min="5" max="5" width="15.140625" style="110" customWidth="1"/>
    <col min="6" max="6" width="17.421875" style="110" customWidth="1"/>
    <col min="7" max="16384" width="8.8515625" style="37" customWidth="1"/>
  </cols>
  <sheetData>
    <row r="1" spans="1:6" ht="17.25">
      <c r="A1" s="133" t="s">
        <v>219</v>
      </c>
      <c r="B1" s="133"/>
      <c r="C1" s="133"/>
      <c r="D1" s="133"/>
      <c r="E1" s="133"/>
      <c r="F1" s="133"/>
    </row>
    <row r="2" spans="1:6" ht="17.25">
      <c r="A2" s="133" t="s">
        <v>298</v>
      </c>
      <c r="B2" s="133"/>
      <c r="C2" s="133"/>
      <c r="D2" s="133"/>
      <c r="E2" s="133"/>
      <c r="F2" s="133"/>
    </row>
    <row r="3" spans="1:6" ht="17.25">
      <c r="A3" s="141" t="s">
        <v>72</v>
      </c>
      <c r="B3" s="141"/>
      <c r="C3" s="141"/>
      <c r="D3" s="141"/>
      <c r="E3" s="141"/>
      <c r="F3" s="141"/>
    </row>
    <row r="5" spans="1:6" ht="30" customHeight="1">
      <c r="A5" s="142" t="s">
        <v>40</v>
      </c>
      <c r="B5" s="138" t="s">
        <v>340</v>
      </c>
      <c r="C5" s="138" t="s">
        <v>341</v>
      </c>
      <c r="D5" s="138" t="s">
        <v>41</v>
      </c>
      <c r="E5" s="139" t="s">
        <v>299</v>
      </c>
      <c r="F5" s="139"/>
    </row>
    <row r="6" spans="1:6" ht="15">
      <c r="A6" s="142"/>
      <c r="B6" s="138"/>
      <c r="C6" s="138"/>
      <c r="D6" s="138"/>
      <c r="E6" s="138" t="s">
        <v>342</v>
      </c>
      <c r="F6" s="143" t="s">
        <v>339</v>
      </c>
    </row>
    <row r="7" spans="1:6" ht="57" customHeight="1">
      <c r="A7" s="142"/>
      <c r="B7" s="138"/>
      <c r="C7" s="138"/>
      <c r="D7" s="138"/>
      <c r="E7" s="138"/>
      <c r="F7" s="143"/>
    </row>
    <row r="8" spans="1:6" ht="15">
      <c r="A8" s="96" t="s">
        <v>123</v>
      </c>
      <c r="B8" s="96">
        <v>1</v>
      </c>
      <c r="C8" s="38">
        <v>2</v>
      </c>
      <c r="D8" s="38">
        <v>3</v>
      </c>
      <c r="E8" s="38">
        <v>4</v>
      </c>
      <c r="F8" s="38">
        <v>5</v>
      </c>
    </row>
    <row r="9" spans="1:6" ht="15">
      <c r="A9" s="140" t="s">
        <v>28</v>
      </c>
      <c r="B9" s="140"/>
      <c r="C9" s="140"/>
      <c r="D9" s="140"/>
      <c r="E9" s="140"/>
      <c r="F9" s="140"/>
    </row>
    <row r="10" spans="1:6" ht="15">
      <c r="A10" s="111" t="s">
        <v>86</v>
      </c>
      <c r="B10" s="112">
        <v>544</v>
      </c>
      <c r="C10" s="113">
        <v>694</v>
      </c>
      <c r="D10" s="113">
        <f aca="true" t="shared" si="0" ref="D10:D19">B10-C10</f>
        <v>-150</v>
      </c>
      <c r="E10" s="113">
        <v>37</v>
      </c>
      <c r="F10" s="116">
        <v>5436.74</v>
      </c>
    </row>
    <row r="11" spans="1:6" ht="15">
      <c r="A11" s="73" t="s">
        <v>111</v>
      </c>
      <c r="B11" s="112">
        <v>153</v>
      </c>
      <c r="C11" s="113">
        <v>259</v>
      </c>
      <c r="D11" s="113">
        <f t="shared" si="0"/>
        <v>-106</v>
      </c>
      <c r="E11" s="113">
        <v>14</v>
      </c>
      <c r="F11" s="113">
        <v>4614.928571428572</v>
      </c>
    </row>
    <row r="12" spans="1:6" ht="15">
      <c r="A12" s="73" t="s">
        <v>70</v>
      </c>
      <c r="B12" s="112">
        <v>150</v>
      </c>
      <c r="C12" s="113">
        <v>222</v>
      </c>
      <c r="D12" s="113">
        <f t="shared" si="0"/>
        <v>-72</v>
      </c>
      <c r="E12" s="113">
        <v>18</v>
      </c>
      <c r="F12" s="113">
        <v>6456.37</v>
      </c>
    </row>
    <row r="13" spans="1:6" ht="30.75">
      <c r="A13" s="73" t="s">
        <v>87</v>
      </c>
      <c r="B13" s="112">
        <v>119</v>
      </c>
      <c r="C13" s="113">
        <v>699</v>
      </c>
      <c r="D13" s="113">
        <f t="shared" si="0"/>
        <v>-580</v>
      </c>
      <c r="E13" s="113">
        <v>4</v>
      </c>
      <c r="F13" s="113">
        <v>5681.25</v>
      </c>
    </row>
    <row r="14" spans="1:6" ht="15">
      <c r="A14" s="111" t="s">
        <v>89</v>
      </c>
      <c r="B14" s="112">
        <v>115</v>
      </c>
      <c r="C14" s="113">
        <v>210</v>
      </c>
      <c r="D14" s="113">
        <f t="shared" si="0"/>
        <v>-95</v>
      </c>
      <c r="E14" s="113">
        <v>11</v>
      </c>
      <c r="F14" s="113">
        <v>7200.45</v>
      </c>
    </row>
    <row r="15" spans="1:6" ht="15">
      <c r="A15" s="73" t="s">
        <v>221</v>
      </c>
      <c r="B15" s="112">
        <v>110</v>
      </c>
      <c r="C15" s="113">
        <v>104</v>
      </c>
      <c r="D15" s="113">
        <f t="shared" si="0"/>
        <v>6</v>
      </c>
      <c r="E15" s="113">
        <v>3</v>
      </c>
      <c r="F15" s="113">
        <v>5500</v>
      </c>
    </row>
    <row r="16" spans="1:6" ht="15">
      <c r="A16" s="111" t="s">
        <v>90</v>
      </c>
      <c r="B16" s="112">
        <v>101</v>
      </c>
      <c r="C16" s="113">
        <v>69</v>
      </c>
      <c r="D16" s="113">
        <f t="shared" si="0"/>
        <v>32</v>
      </c>
      <c r="E16" s="113">
        <v>11</v>
      </c>
      <c r="F16" s="113">
        <v>3803.82</v>
      </c>
    </row>
    <row r="17" spans="1:6" ht="15">
      <c r="A17" s="73" t="s">
        <v>88</v>
      </c>
      <c r="B17" s="112">
        <v>97</v>
      </c>
      <c r="C17" s="113">
        <v>73</v>
      </c>
      <c r="D17" s="113">
        <f t="shared" si="0"/>
        <v>24</v>
      </c>
      <c r="E17" s="113">
        <v>21</v>
      </c>
      <c r="F17" s="116">
        <v>6925.29</v>
      </c>
    </row>
    <row r="18" spans="1:6" ht="15">
      <c r="A18" s="73" t="s">
        <v>300</v>
      </c>
      <c r="B18" s="112">
        <v>94</v>
      </c>
      <c r="C18" s="113">
        <v>49</v>
      </c>
      <c r="D18" s="113">
        <f t="shared" si="0"/>
        <v>45</v>
      </c>
      <c r="E18" s="113">
        <v>65</v>
      </c>
      <c r="F18" s="116">
        <v>3996.97</v>
      </c>
    </row>
    <row r="19" spans="1:6" ht="15">
      <c r="A19" s="73" t="s">
        <v>91</v>
      </c>
      <c r="B19" s="112">
        <v>87</v>
      </c>
      <c r="C19" s="112">
        <v>64</v>
      </c>
      <c r="D19" s="113">
        <f t="shared" si="0"/>
        <v>23</v>
      </c>
      <c r="E19" s="112">
        <v>20</v>
      </c>
      <c r="F19" s="116">
        <v>5066.55</v>
      </c>
    </row>
    <row r="20" spans="1:6" ht="15">
      <c r="A20" s="140" t="s">
        <v>2</v>
      </c>
      <c r="B20" s="140"/>
      <c r="C20" s="140"/>
      <c r="D20" s="140"/>
      <c r="E20" s="140"/>
      <c r="F20" s="140"/>
    </row>
    <row r="21" spans="1:6" ht="30.75">
      <c r="A21" s="73" t="s">
        <v>104</v>
      </c>
      <c r="B21" s="112">
        <v>607</v>
      </c>
      <c r="C21" s="113">
        <v>418</v>
      </c>
      <c r="D21" s="113">
        <f aca="true" t="shared" si="1" ref="D21:D63">B21-C21</f>
        <v>189</v>
      </c>
      <c r="E21" s="113">
        <v>405</v>
      </c>
      <c r="F21" s="116">
        <v>4124.410419753086</v>
      </c>
    </row>
    <row r="22" spans="1:6" ht="30.75">
      <c r="A22" s="73" t="s">
        <v>105</v>
      </c>
      <c r="B22" s="112">
        <v>234</v>
      </c>
      <c r="C22" s="113">
        <v>80</v>
      </c>
      <c r="D22" s="113">
        <f t="shared" si="1"/>
        <v>154</v>
      </c>
      <c r="E22" s="114">
        <v>36</v>
      </c>
      <c r="F22" s="113">
        <v>4131.25</v>
      </c>
    </row>
    <row r="23" spans="1:6" ht="15">
      <c r="A23" s="73" t="s">
        <v>52</v>
      </c>
      <c r="B23" s="112">
        <v>233</v>
      </c>
      <c r="C23" s="113">
        <v>454</v>
      </c>
      <c r="D23" s="113">
        <f t="shared" si="1"/>
        <v>-221</v>
      </c>
      <c r="E23" s="113">
        <v>17</v>
      </c>
      <c r="F23" s="113">
        <v>4330.94</v>
      </c>
    </row>
    <row r="24" spans="1:6" ht="15">
      <c r="A24" s="73" t="s">
        <v>62</v>
      </c>
      <c r="B24" s="112">
        <v>147</v>
      </c>
      <c r="C24" s="113">
        <v>372</v>
      </c>
      <c r="D24" s="113">
        <f t="shared" si="1"/>
        <v>-225</v>
      </c>
      <c r="E24" s="114">
        <v>7</v>
      </c>
      <c r="F24" s="113">
        <v>9125.29</v>
      </c>
    </row>
    <row r="25" spans="1:6" ht="15">
      <c r="A25" s="73" t="s">
        <v>68</v>
      </c>
      <c r="B25" s="112">
        <v>120</v>
      </c>
      <c r="C25" s="113">
        <v>120</v>
      </c>
      <c r="D25" s="113">
        <f t="shared" si="1"/>
        <v>0</v>
      </c>
      <c r="E25" s="114">
        <v>18</v>
      </c>
      <c r="F25" s="113">
        <v>7234.34</v>
      </c>
    </row>
    <row r="26" spans="1:6" ht="15">
      <c r="A26" s="73" t="s">
        <v>278</v>
      </c>
      <c r="B26" s="112">
        <v>85</v>
      </c>
      <c r="C26" s="113">
        <v>51</v>
      </c>
      <c r="D26" s="113">
        <f t="shared" si="1"/>
        <v>34</v>
      </c>
      <c r="E26" s="114">
        <v>53</v>
      </c>
      <c r="F26" s="113">
        <v>6360.94</v>
      </c>
    </row>
    <row r="27" spans="1:6" ht="15">
      <c r="A27" s="73" t="s">
        <v>301</v>
      </c>
      <c r="B27" s="112">
        <v>82</v>
      </c>
      <c r="C27" s="113">
        <v>88</v>
      </c>
      <c r="D27" s="113">
        <f t="shared" si="1"/>
        <v>-6</v>
      </c>
      <c r="E27" s="114">
        <v>57</v>
      </c>
      <c r="F27" s="113">
        <v>4002.79</v>
      </c>
    </row>
    <row r="28" spans="1:6" ht="30.75">
      <c r="A28" s="73" t="s">
        <v>261</v>
      </c>
      <c r="B28" s="112">
        <v>75</v>
      </c>
      <c r="C28" s="113">
        <v>61</v>
      </c>
      <c r="D28" s="113">
        <f t="shared" si="1"/>
        <v>14</v>
      </c>
      <c r="E28" s="114">
        <v>28</v>
      </c>
      <c r="F28" s="116">
        <v>4159.25</v>
      </c>
    </row>
    <row r="29" spans="1:6" ht="15">
      <c r="A29" s="73" t="s">
        <v>222</v>
      </c>
      <c r="B29" s="112">
        <v>73</v>
      </c>
      <c r="C29" s="113">
        <v>160</v>
      </c>
      <c r="D29" s="113">
        <f t="shared" si="1"/>
        <v>-87</v>
      </c>
      <c r="E29" s="114">
        <v>1</v>
      </c>
      <c r="F29" s="116">
        <v>5500</v>
      </c>
    </row>
    <row r="30" spans="1:6" ht="15">
      <c r="A30" s="73" t="s">
        <v>248</v>
      </c>
      <c r="B30" s="112">
        <v>71</v>
      </c>
      <c r="C30" s="113">
        <v>41</v>
      </c>
      <c r="D30" s="113">
        <f t="shared" si="1"/>
        <v>30</v>
      </c>
      <c r="E30" s="114">
        <v>13</v>
      </c>
      <c r="F30" s="116">
        <v>5124.15</v>
      </c>
    </row>
    <row r="31" spans="1:6" ht="15">
      <c r="A31" s="140" t="s">
        <v>1</v>
      </c>
      <c r="B31" s="140"/>
      <c r="C31" s="140"/>
      <c r="D31" s="140"/>
      <c r="E31" s="140"/>
      <c r="F31" s="140"/>
    </row>
    <row r="32" spans="1:6" ht="15">
      <c r="A32" s="111" t="s">
        <v>47</v>
      </c>
      <c r="B32" s="112">
        <v>826</v>
      </c>
      <c r="C32" s="113">
        <v>858</v>
      </c>
      <c r="D32" s="113">
        <f t="shared" si="1"/>
        <v>-32</v>
      </c>
      <c r="E32" s="114">
        <v>54</v>
      </c>
      <c r="F32" s="116">
        <v>5412.75</v>
      </c>
    </row>
    <row r="33" spans="1:6" ht="15">
      <c r="A33" s="111" t="s">
        <v>74</v>
      </c>
      <c r="B33" s="112">
        <v>486</v>
      </c>
      <c r="C33" s="113">
        <v>388</v>
      </c>
      <c r="D33" s="113">
        <f t="shared" si="1"/>
        <v>98</v>
      </c>
      <c r="E33" s="114">
        <v>31</v>
      </c>
      <c r="F33" s="113">
        <v>4008.19</v>
      </c>
    </row>
    <row r="34" spans="1:6" ht="15">
      <c r="A34" s="111" t="s">
        <v>59</v>
      </c>
      <c r="B34" s="112">
        <v>314</v>
      </c>
      <c r="C34" s="113">
        <v>142</v>
      </c>
      <c r="D34" s="113">
        <f t="shared" si="1"/>
        <v>172</v>
      </c>
      <c r="E34" s="114">
        <v>60</v>
      </c>
      <c r="F34" s="113">
        <v>4135.85</v>
      </c>
    </row>
    <row r="35" spans="1:6" ht="15">
      <c r="A35" s="111" t="s">
        <v>75</v>
      </c>
      <c r="B35" s="112">
        <v>236</v>
      </c>
      <c r="C35" s="113">
        <v>286</v>
      </c>
      <c r="D35" s="113">
        <f t="shared" si="1"/>
        <v>-50</v>
      </c>
      <c r="E35" s="114">
        <v>57</v>
      </c>
      <c r="F35" s="113">
        <v>5838.77</v>
      </c>
    </row>
    <row r="36" spans="1:6" ht="15">
      <c r="A36" s="111" t="s">
        <v>78</v>
      </c>
      <c r="B36" s="112">
        <v>117</v>
      </c>
      <c r="C36" s="113">
        <v>108</v>
      </c>
      <c r="D36" s="113">
        <f t="shared" si="1"/>
        <v>9</v>
      </c>
      <c r="E36" s="113">
        <v>17</v>
      </c>
      <c r="F36" s="113">
        <v>7162.65</v>
      </c>
    </row>
    <row r="37" spans="1:6" ht="15">
      <c r="A37" s="111" t="s">
        <v>76</v>
      </c>
      <c r="B37" s="112">
        <v>107</v>
      </c>
      <c r="C37" s="113">
        <v>91</v>
      </c>
      <c r="D37" s="113">
        <f t="shared" si="1"/>
        <v>16</v>
      </c>
      <c r="E37" s="114">
        <v>6</v>
      </c>
      <c r="F37" s="113">
        <v>7518.17</v>
      </c>
    </row>
    <row r="38" spans="1:6" ht="15">
      <c r="A38" s="111" t="s">
        <v>77</v>
      </c>
      <c r="B38" s="112">
        <v>105</v>
      </c>
      <c r="C38" s="113">
        <v>99</v>
      </c>
      <c r="D38" s="113">
        <f t="shared" si="1"/>
        <v>6</v>
      </c>
      <c r="E38" s="114">
        <v>12</v>
      </c>
      <c r="F38" s="113">
        <v>4933.83</v>
      </c>
    </row>
    <row r="39" spans="1:6" ht="15">
      <c r="A39" s="111" t="s">
        <v>228</v>
      </c>
      <c r="B39" s="112">
        <v>95</v>
      </c>
      <c r="C39" s="113">
        <v>33</v>
      </c>
      <c r="D39" s="113">
        <f t="shared" si="1"/>
        <v>62</v>
      </c>
      <c r="E39" s="114">
        <v>12</v>
      </c>
      <c r="F39" s="116">
        <v>3724</v>
      </c>
    </row>
    <row r="40" spans="1:6" ht="15">
      <c r="A40" s="111" t="s">
        <v>112</v>
      </c>
      <c r="B40" s="112">
        <v>89</v>
      </c>
      <c r="C40" s="113">
        <v>77</v>
      </c>
      <c r="D40" s="113">
        <f t="shared" si="1"/>
        <v>12</v>
      </c>
      <c r="E40" s="114">
        <v>3</v>
      </c>
      <c r="F40" s="116">
        <v>4685</v>
      </c>
    </row>
    <row r="41" spans="1:6" ht="15">
      <c r="A41" s="111" t="s">
        <v>302</v>
      </c>
      <c r="B41" s="112">
        <v>88</v>
      </c>
      <c r="C41" s="113">
        <v>57</v>
      </c>
      <c r="D41" s="113">
        <f t="shared" si="1"/>
        <v>31</v>
      </c>
      <c r="E41" s="114">
        <v>37</v>
      </c>
      <c r="F41" s="116">
        <v>5113</v>
      </c>
    </row>
    <row r="42" spans="1:6" ht="15">
      <c r="A42" s="140" t="s">
        <v>0</v>
      </c>
      <c r="B42" s="140"/>
      <c r="C42" s="140"/>
      <c r="D42" s="140"/>
      <c r="E42" s="140"/>
      <c r="F42" s="140"/>
    </row>
    <row r="43" spans="1:6" ht="15">
      <c r="A43" s="73" t="s">
        <v>58</v>
      </c>
      <c r="B43" s="112">
        <v>474</v>
      </c>
      <c r="C43" s="113">
        <v>197</v>
      </c>
      <c r="D43" s="113">
        <f t="shared" si="1"/>
        <v>277</v>
      </c>
      <c r="E43" s="114">
        <v>138</v>
      </c>
      <c r="F43" s="116">
        <v>5261.16</v>
      </c>
    </row>
    <row r="44" spans="1:6" ht="15">
      <c r="A44" s="73" t="s">
        <v>61</v>
      </c>
      <c r="B44" s="112">
        <v>372</v>
      </c>
      <c r="C44" s="113">
        <v>338</v>
      </c>
      <c r="D44" s="113">
        <f t="shared" si="1"/>
        <v>34</v>
      </c>
      <c r="E44" s="114">
        <v>38</v>
      </c>
      <c r="F44" s="113">
        <v>5139.66</v>
      </c>
    </row>
    <row r="45" spans="1:6" ht="15">
      <c r="A45" s="73" t="s">
        <v>92</v>
      </c>
      <c r="B45" s="112">
        <v>119</v>
      </c>
      <c r="C45" s="112">
        <v>154</v>
      </c>
      <c r="D45" s="113">
        <f t="shared" si="1"/>
        <v>-35</v>
      </c>
      <c r="E45" s="114">
        <v>11</v>
      </c>
      <c r="F45" s="113">
        <v>4685.18</v>
      </c>
    </row>
    <row r="46" spans="1:6" ht="15">
      <c r="A46" s="73" t="s">
        <v>223</v>
      </c>
      <c r="B46" s="112">
        <v>107</v>
      </c>
      <c r="C46" s="113">
        <v>122</v>
      </c>
      <c r="D46" s="113">
        <f t="shared" si="1"/>
        <v>-15</v>
      </c>
      <c r="E46" s="114">
        <v>8</v>
      </c>
      <c r="F46" s="113">
        <v>5119.88</v>
      </c>
    </row>
    <row r="47" spans="1:6" ht="15">
      <c r="A47" s="73" t="s">
        <v>113</v>
      </c>
      <c r="B47" s="112">
        <v>83</v>
      </c>
      <c r="C47" s="112">
        <v>112</v>
      </c>
      <c r="D47" s="113">
        <f t="shared" si="1"/>
        <v>-29</v>
      </c>
      <c r="E47" s="114">
        <v>19</v>
      </c>
      <c r="F47" s="113">
        <v>3771.74</v>
      </c>
    </row>
    <row r="48" spans="1:6" ht="30.75">
      <c r="A48" s="73" t="s">
        <v>95</v>
      </c>
      <c r="B48" s="112">
        <v>79</v>
      </c>
      <c r="C48" s="112">
        <v>120</v>
      </c>
      <c r="D48" s="113">
        <f t="shared" si="1"/>
        <v>-41</v>
      </c>
      <c r="E48" s="114">
        <v>11</v>
      </c>
      <c r="F48" s="113">
        <v>4736.82</v>
      </c>
    </row>
    <row r="49" spans="1:6" ht="15">
      <c r="A49" s="73" t="s">
        <v>94</v>
      </c>
      <c r="B49" s="112">
        <v>78</v>
      </c>
      <c r="C49" s="112">
        <v>108</v>
      </c>
      <c r="D49" s="113">
        <f t="shared" si="1"/>
        <v>-30</v>
      </c>
      <c r="E49" s="114">
        <v>4</v>
      </c>
      <c r="F49" s="113">
        <v>3988.75</v>
      </c>
    </row>
    <row r="50" spans="1:6" ht="15">
      <c r="A50" s="73" t="s">
        <v>93</v>
      </c>
      <c r="B50" s="112">
        <v>67</v>
      </c>
      <c r="C50" s="112">
        <v>64</v>
      </c>
      <c r="D50" s="113">
        <f t="shared" si="1"/>
        <v>3</v>
      </c>
      <c r="E50" s="114">
        <v>13</v>
      </c>
      <c r="F50" s="116">
        <v>4451.54</v>
      </c>
    </row>
    <row r="51" spans="1:6" ht="15">
      <c r="A51" s="73" t="s">
        <v>249</v>
      </c>
      <c r="B51" s="112">
        <v>43</v>
      </c>
      <c r="C51" s="112">
        <v>29</v>
      </c>
      <c r="D51" s="113">
        <f t="shared" si="1"/>
        <v>14</v>
      </c>
      <c r="E51" s="114">
        <v>10</v>
      </c>
      <c r="F51" s="116">
        <v>4145.6</v>
      </c>
    </row>
    <row r="52" spans="1:6" ht="15">
      <c r="A52" s="73" t="s">
        <v>241</v>
      </c>
      <c r="B52" s="112">
        <v>42</v>
      </c>
      <c r="C52" s="112">
        <v>108</v>
      </c>
      <c r="D52" s="113">
        <f t="shared" si="1"/>
        <v>-66</v>
      </c>
      <c r="E52" s="114">
        <v>3</v>
      </c>
      <c r="F52" s="116">
        <v>4577.33</v>
      </c>
    </row>
    <row r="53" spans="1:6" ht="15">
      <c r="A53" s="140" t="s">
        <v>4</v>
      </c>
      <c r="B53" s="140"/>
      <c r="C53" s="140"/>
      <c r="D53" s="140"/>
      <c r="E53" s="140"/>
      <c r="F53" s="140"/>
    </row>
    <row r="54" spans="1:6" ht="15">
      <c r="A54" s="73" t="s">
        <v>82</v>
      </c>
      <c r="B54" s="112">
        <v>1627</v>
      </c>
      <c r="C54" s="112">
        <v>1150</v>
      </c>
      <c r="D54" s="113">
        <f t="shared" si="1"/>
        <v>477</v>
      </c>
      <c r="E54" s="114">
        <v>210</v>
      </c>
      <c r="F54" s="116">
        <v>4310.63</v>
      </c>
    </row>
    <row r="55" spans="1:6" ht="15">
      <c r="A55" s="73" t="s">
        <v>103</v>
      </c>
      <c r="B55" s="112">
        <v>993</v>
      </c>
      <c r="C55" s="113">
        <v>546</v>
      </c>
      <c r="D55" s="113">
        <f t="shared" si="1"/>
        <v>447</v>
      </c>
      <c r="E55" s="114">
        <v>83</v>
      </c>
      <c r="F55" s="113">
        <v>4749.9</v>
      </c>
    </row>
    <row r="56" spans="1:6" ht="15">
      <c r="A56" s="73" t="s">
        <v>46</v>
      </c>
      <c r="B56" s="112">
        <v>916</v>
      </c>
      <c r="C56" s="113">
        <v>486</v>
      </c>
      <c r="D56" s="113">
        <f t="shared" si="1"/>
        <v>430</v>
      </c>
      <c r="E56" s="114">
        <v>217</v>
      </c>
      <c r="F56" s="113">
        <v>4338.34</v>
      </c>
    </row>
    <row r="57" spans="1:6" ht="15">
      <c r="A57" s="73" t="s">
        <v>84</v>
      </c>
      <c r="B57" s="112">
        <v>856</v>
      </c>
      <c r="C57" s="113">
        <v>851</v>
      </c>
      <c r="D57" s="113">
        <f t="shared" si="1"/>
        <v>5</v>
      </c>
      <c r="E57" s="114">
        <v>33</v>
      </c>
      <c r="F57" s="113">
        <v>3911.42</v>
      </c>
    </row>
    <row r="58" spans="1:6" ht="15">
      <c r="A58" s="73" t="s">
        <v>45</v>
      </c>
      <c r="B58" s="112">
        <v>822</v>
      </c>
      <c r="C58" s="113">
        <v>468</v>
      </c>
      <c r="D58" s="113">
        <f t="shared" si="1"/>
        <v>354</v>
      </c>
      <c r="E58" s="114">
        <v>142</v>
      </c>
      <c r="F58" s="113">
        <v>4018.5</v>
      </c>
    </row>
    <row r="59" spans="1:6" ht="15">
      <c r="A59" s="73" t="s">
        <v>60</v>
      </c>
      <c r="B59" s="112">
        <v>535</v>
      </c>
      <c r="C59" s="113">
        <v>156</v>
      </c>
      <c r="D59" s="113">
        <f t="shared" si="1"/>
        <v>379</v>
      </c>
      <c r="E59" s="114">
        <v>141</v>
      </c>
      <c r="F59" s="113">
        <v>4012.75</v>
      </c>
    </row>
    <row r="60" spans="1:6" ht="15">
      <c r="A60" s="73" t="s">
        <v>114</v>
      </c>
      <c r="B60" s="112">
        <v>358</v>
      </c>
      <c r="C60" s="113">
        <v>18</v>
      </c>
      <c r="D60" s="113">
        <f t="shared" si="1"/>
        <v>340</v>
      </c>
      <c r="E60" s="114">
        <v>156</v>
      </c>
      <c r="F60" s="113">
        <v>7000</v>
      </c>
    </row>
    <row r="61" spans="1:6" ht="15">
      <c r="A61" s="73" t="s">
        <v>64</v>
      </c>
      <c r="B61" s="112">
        <v>352</v>
      </c>
      <c r="C61" s="113">
        <v>185</v>
      </c>
      <c r="D61" s="113">
        <f t="shared" si="1"/>
        <v>167</v>
      </c>
      <c r="E61" s="114">
        <v>63</v>
      </c>
      <c r="F61" s="116">
        <v>4369.95</v>
      </c>
    </row>
    <row r="62" spans="1:6" ht="46.5">
      <c r="A62" s="73" t="s">
        <v>107</v>
      </c>
      <c r="B62" s="112">
        <v>258</v>
      </c>
      <c r="C62" s="113">
        <v>187</v>
      </c>
      <c r="D62" s="113">
        <f t="shared" si="1"/>
        <v>71</v>
      </c>
      <c r="E62" s="114">
        <v>41</v>
      </c>
      <c r="F62" s="116">
        <v>3811.66</v>
      </c>
    </row>
    <row r="63" spans="1:6" ht="15">
      <c r="A63" s="73" t="s">
        <v>303</v>
      </c>
      <c r="B63" s="112">
        <v>159</v>
      </c>
      <c r="C63" s="113">
        <v>92</v>
      </c>
      <c r="D63" s="113">
        <f t="shared" si="1"/>
        <v>67</v>
      </c>
      <c r="E63" s="114">
        <v>24</v>
      </c>
      <c r="F63" s="116">
        <v>3755.25</v>
      </c>
    </row>
    <row r="64" spans="1:6" ht="15">
      <c r="A64" s="140" t="s">
        <v>29</v>
      </c>
      <c r="B64" s="140"/>
      <c r="C64" s="140"/>
      <c r="D64" s="140"/>
      <c r="E64" s="140"/>
      <c r="F64" s="140"/>
    </row>
    <row r="65" spans="1:6" ht="15">
      <c r="A65" s="74" t="s">
        <v>229</v>
      </c>
      <c r="B65" s="112">
        <v>251</v>
      </c>
      <c r="C65" s="113">
        <v>195</v>
      </c>
      <c r="D65" s="113">
        <f aca="true" t="shared" si="2" ref="D65:D74">B65-C65</f>
        <v>56</v>
      </c>
      <c r="E65" s="113">
        <v>1</v>
      </c>
      <c r="F65" s="116">
        <v>3723</v>
      </c>
    </row>
    <row r="66" spans="1:6" ht="30.75">
      <c r="A66" s="74" t="s">
        <v>115</v>
      </c>
      <c r="B66" s="112">
        <v>165</v>
      </c>
      <c r="C66" s="113">
        <v>153</v>
      </c>
      <c r="D66" s="113">
        <f t="shared" si="2"/>
        <v>12</v>
      </c>
      <c r="E66" s="113">
        <v>3</v>
      </c>
      <c r="F66" s="113">
        <v>4041</v>
      </c>
    </row>
    <row r="67" spans="1:6" ht="15">
      <c r="A67" s="74" t="s">
        <v>96</v>
      </c>
      <c r="B67" s="112">
        <v>70</v>
      </c>
      <c r="C67" s="113">
        <v>32</v>
      </c>
      <c r="D67" s="113">
        <f t="shared" si="2"/>
        <v>38</v>
      </c>
      <c r="E67" s="113">
        <v>0</v>
      </c>
      <c r="F67" s="117" t="s">
        <v>39</v>
      </c>
    </row>
    <row r="68" spans="1:6" ht="46.5">
      <c r="A68" s="74" t="s">
        <v>230</v>
      </c>
      <c r="B68" s="112">
        <v>51</v>
      </c>
      <c r="C68" s="113">
        <v>25</v>
      </c>
      <c r="D68" s="113">
        <f t="shared" si="2"/>
        <v>26</v>
      </c>
      <c r="E68" s="113">
        <v>0</v>
      </c>
      <c r="F68" s="117" t="s">
        <v>39</v>
      </c>
    </row>
    <row r="69" spans="1:6" ht="15">
      <c r="A69" s="74" t="s">
        <v>250</v>
      </c>
      <c r="B69" s="112">
        <v>26</v>
      </c>
      <c r="C69" s="113">
        <v>27</v>
      </c>
      <c r="D69" s="113">
        <f t="shared" si="2"/>
        <v>-1</v>
      </c>
      <c r="E69" s="113">
        <v>4</v>
      </c>
      <c r="F69" s="113">
        <v>5008</v>
      </c>
    </row>
    <row r="70" spans="1:6" ht="15">
      <c r="A70" s="74" t="s">
        <v>242</v>
      </c>
      <c r="B70" s="112">
        <v>24</v>
      </c>
      <c r="C70" s="113">
        <v>24</v>
      </c>
      <c r="D70" s="113">
        <f t="shared" si="2"/>
        <v>0</v>
      </c>
      <c r="E70" s="113">
        <v>1</v>
      </c>
      <c r="F70" s="113">
        <v>3723</v>
      </c>
    </row>
    <row r="71" spans="1:6" ht="15">
      <c r="A71" s="74" t="s">
        <v>304</v>
      </c>
      <c r="B71" s="112">
        <v>20</v>
      </c>
      <c r="C71" s="113">
        <v>1</v>
      </c>
      <c r="D71" s="113">
        <f t="shared" si="2"/>
        <v>19</v>
      </c>
      <c r="E71" s="113">
        <v>2</v>
      </c>
      <c r="F71" s="113">
        <v>3855</v>
      </c>
    </row>
    <row r="72" spans="1:6" ht="30.75">
      <c r="A72" s="74" t="s">
        <v>218</v>
      </c>
      <c r="B72" s="112">
        <v>19</v>
      </c>
      <c r="C72" s="113">
        <v>5</v>
      </c>
      <c r="D72" s="113">
        <f t="shared" si="2"/>
        <v>14</v>
      </c>
      <c r="E72" s="113">
        <v>3</v>
      </c>
      <c r="F72" s="113">
        <v>6168.33</v>
      </c>
    </row>
    <row r="73" spans="1:6" ht="15">
      <c r="A73" s="74" t="s">
        <v>244</v>
      </c>
      <c r="B73" s="112">
        <v>18</v>
      </c>
      <c r="C73" s="113">
        <v>14</v>
      </c>
      <c r="D73" s="113">
        <f t="shared" si="2"/>
        <v>4</v>
      </c>
      <c r="E73" s="113">
        <v>0</v>
      </c>
      <c r="F73" s="117" t="s">
        <v>39</v>
      </c>
    </row>
    <row r="74" spans="1:6" ht="15">
      <c r="A74" s="74" t="s">
        <v>243</v>
      </c>
      <c r="B74" s="112">
        <v>18</v>
      </c>
      <c r="C74" s="113">
        <v>5</v>
      </c>
      <c r="D74" s="113">
        <f t="shared" si="2"/>
        <v>13</v>
      </c>
      <c r="E74" s="113">
        <v>2</v>
      </c>
      <c r="F74" s="113">
        <v>4364</v>
      </c>
    </row>
    <row r="75" spans="1:6" ht="15">
      <c r="A75" s="140" t="s">
        <v>5</v>
      </c>
      <c r="B75" s="140"/>
      <c r="C75" s="140"/>
      <c r="D75" s="140"/>
      <c r="E75" s="140"/>
      <c r="F75" s="140"/>
    </row>
    <row r="76" spans="1:6" ht="15">
      <c r="A76" s="73" t="s">
        <v>53</v>
      </c>
      <c r="B76" s="112">
        <v>1652</v>
      </c>
      <c r="C76" s="113">
        <v>294</v>
      </c>
      <c r="D76" s="113">
        <f aca="true" t="shared" si="3" ref="D76:D85">B76-C76</f>
        <v>1358</v>
      </c>
      <c r="E76" s="114">
        <v>673</v>
      </c>
      <c r="F76" s="116">
        <v>6323.51</v>
      </c>
    </row>
    <row r="77" spans="1:6" ht="15">
      <c r="A77" s="73" t="s">
        <v>100</v>
      </c>
      <c r="B77" s="112">
        <v>1124</v>
      </c>
      <c r="C77" s="113">
        <v>470</v>
      </c>
      <c r="D77" s="113">
        <f t="shared" si="3"/>
        <v>654</v>
      </c>
      <c r="E77" s="114">
        <v>419</v>
      </c>
      <c r="F77" s="116">
        <v>8425.77</v>
      </c>
    </row>
    <row r="78" spans="1:6" ht="15">
      <c r="A78" s="73" t="s">
        <v>49</v>
      </c>
      <c r="B78" s="112">
        <v>494</v>
      </c>
      <c r="C78" s="112">
        <v>134</v>
      </c>
      <c r="D78" s="113">
        <f t="shared" si="3"/>
        <v>360</v>
      </c>
      <c r="E78" s="114">
        <v>103</v>
      </c>
      <c r="F78" s="116">
        <v>5610.46</v>
      </c>
    </row>
    <row r="79" spans="1:6" ht="15">
      <c r="A79" s="73" t="s">
        <v>98</v>
      </c>
      <c r="B79" s="112">
        <v>388</v>
      </c>
      <c r="C79" s="112">
        <v>91</v>
      </c>
      <c r="D79" s="113">
        <f t="shared" si="3"/>
        <v>297</v>
      </c>
      <c r="E79" s="114">
        <v>39</v>
      </c>
      <c r="F79" s="116">
        <v>5554.95</v>
      </c>
    </row>
    <row r="80" spans="1:6" ht="15">
      <c r="A80" s="73" t="s">
        <v>110</v>
      </c>
      <c r="B80" s="112">
        <v>312</v>
      </c>
      <c r="C80" s="112">
        <v>16</v>
      </c>
      <c r="D80" s="113">
        <f t="shared" si="3"/>
        <v>296</v>
      </c>
      <c r="E80" s="114">
        <v>11</v>
      </c>
      <c r="F80" s="118">
        <v>6662.19</v>
      </c>
    </row>
    <row r="81" spans="1:6" ht="15">
      <c r="A81" s="73" t="s">
        <v>106</v>
      </c>
      <c r="B81" s="112">
        <v>303</v>
      </c>
      <c r="C81" s="112">
        <v>76</v>
      </c>
      <c r="D81" s="113">
        <f t="shared" si="3"/>
        <v>227</v>
      </c>
      <c r="E81" s="114">
        <v>86</v>
      </c>
      <c r="F81" s="116">
        <v>6558.41</v>
      </c>
    </row>
    <row r="82" spans="1:6" ht="30.75">
      <c r="A82" s="73" t="s">
        <v>56</v>
      </c>
      <c r="B82" s="112">
        <v>267</v>
      </c>
      <c r="C82" s="112">
        <v>50</v>
      </c>
      <c r="D82" s="113">
        <f t="shared" si="3"/>
        <v>217</v>
      </c>
      <c r="E82" s="114">
        <v>82</v>
      </c>
      <c r="F82" s="116">
        <v>5943.69</v>
      </c>
    </row>
    <row r="83" spans="1:6" ht="15">
      <c r="A83" s="73" t="s">
        <v>97</v>
      </c>
      <c r="B83" s="112">
        <v>260</v>
      </c>
      <c r="C83" s="112">
        <v>115</v>
      </c>
      <c r="D83" s="113">
        <f t="shared" si="3"/>
        <v>145</v>
      </c>
      <c r="E83" s="114">
        <v>100</v>
      </c>
      <c r="F83" s="116">
        <v>4783.53</v>
      </c>
    </row>
    <row r="84" spans="1:6" ht="15">
      <c r="A84" s="73" t="s">
        <v>99</v>
      </c>
      <c r="B84" s="112">
        <v>256</v>
      </c>
      <c r="C84" s="112">
        <v>123</v>
      </c>
      <c r="D84" s="113">
        <f t="shared" si="3"/>
        <v>133</v>
      </c>
      <c r="E84" s="114">
        <v>43</v>
      </c>
      <c r="F84" s="116">
        <v>5014.4</v>
      </c>
    </row>
    <row r="85" spans="1:6" ht="30.75">
      <c r="A85" s="73" t="s">
        <v>108</v>
      </c>
      <c r="B85" s="112">
        <v>244</v>
      </c>
      <c r="C85" s="112">
        <v>94</v>
      </c>
      <c r="D85" s="113">
        <f t="shared" si="3"/>
        <v>150</v>
      </c>
      <c r="E85" s="114">
        <v>74</v>
      </c>
      <c r="F85" s="116">
        <v>5912.21</v>
      </c>
    </row>
    <row r="86" spans="1:6" ht="36" customHeight="1">
      <c r="A86" s="140" t="s">
        <v>6</v>
      </c>
      <c r="B86" s="140"/>
      <c r="C86" s="140"/>
      <c r="D86" s="140"/>
      <c r="E86" s="140"/>
      <c r="F86" s="140"/>
    </row>
    <row r="87" spans="1:6" ht="15">
      <c r="A87" s="74" t="s">
        <v>43</v>
      </c>
      <c r="B87" s="112">
        <v>2961</v>
      </c>
      <c r="C87" s="113">
        <v>749</v>
      </c>
      <c r="D87" s="113">
        <f aca="true" t="shared" si="4" ref="D87:D95">B87-C87</f>
        <v>2212</v>
      </c>
      <c r="E87" s="114">
        <v>545</v>
      </c>
      <c r="F87" s="116">
        <v>5591.87</v>
      </c>
    </row>
    <row r="88" spans="1:6" ht="46.5">
      <c r="A88" s="74" t="s">
        <v>116</v>
      </c>
      <c r="B88" s="112">
        <v>1765</v>
      </c>
      <c r="C88" s="112">
        <v>130</v>
      </c>
      <c r="D88" s="113">
        <f t="shared" si="4"/>
        <v>1635</v>
      </c>
      <c r="E88" s="114">
        <v>688</v>
      </c>
      <c r="F88" s="116">
        <v>7497.09</v>
      </c>
    </row>
    <row r="89" spans="1:6" ht="15">
      <c r="A89" s="74" t="s">
        <v>66</v>
      </c>
      <c r="B89" s="112">
        <v>956</v>
      </c>
      <c r="C89" s="112">
        <v>200</v>
      </c>
      <c r="D89" s="113">
        <f t="shared" si="4"/>
        <v>756</v>
      </c>
      <c r="E89" s="114">
        <v>4</v>
      </c>
      <c r="F89" s="115">
        <v>4308</v>
      </c>
    </row>
    <row r="90" spans="1:6" ht="15">
      <c r="A90" s="74" t="s">
        <v>65</v>
      </c>
      <c r="B90" s="112">
        <v>349</v>
      </c>
      <c r="C90" s="112">
        <v>162</v>
      </c>
      <c r="D90" s="113">
        <f t="shared" si="4"/>
        <v>187</v>
      </c>
      <c r="E90" s="114">
        <v>77</v>
      </c>
      <c r="F90" s="116">
        <v>7074.97</v>
      </c>
    </row>
    <row r="91" spans="1:6" ht="15">
      <c r="A91" s="74" t="s">
        <v>85</v>
      </c>
      <c r="B91" s="112">
        <v>266</v>
      </c>
      <c r="C91" s="112">
        <v>98</v>
      </c>
      <c r="D91" s="113">
        <f t="shared" si="4"/>
        <v>168</v>
      </c>
      <c r="E91" s="114">
        <v>32</v>
      </c>
      <c r="F91" s="116">
        <v>6523</v>
      </c>
    </row>
    <row r="92" spans="1:6" ht="15">
      <c r="A92" s="74" t="s">
        <v>117</v>
      </c>
      <c r="B92" s="112">
        <v>253</v>
      </c>
      <c r="C92" s="112">
        <v>3</v>
      </c>
      <c r="D92" s="113">
        <f t="shared" si="4"/>
        <v>250</v>
      </c>
      <c r="E92" s="114">
        <v>123</v>
      </c>
      <c r="F92" s="116">
        <v>5082</v>
      </c>
    </row>
    <row r="93" spans="1:6" ht="15">
      <c r="A93" s="74" t="s">
        <v>83</v>
      </c>
      <c r="B93" s="112">
        <v>165</v>
      </c>
      <c r="C93" s="112">
        <v>933</v>
      </c>
      <c r="D93" s="113">
        <f t="shared" si="4"/>
        <v>-768</v>
      </c>
      <c r="E93" s="114">
        <v>33</v>
      </c>
      <c r="F93" s="116">
        <v>5093.52</v>
      </c>
    </row>
    <row r="94" spans="1:6" ht="15">
      <c r="A94" s="74" t="s">
        <v>101</v>
      </c>
      <c r="B94" s="112">
        <v>146</v>
      </c>
      <c r="C94" s="112">
        <v>50</v>
      </c>
      <c r="D94" s="113">
        <f t="shared" si="4"/>
        <v>96</v>
      </c>
      <c r="E94" s="112">
        <v>25</v>
      </c>
      <c r="F94" s="116">
        <v>6732.33</v>
      </c>
    </row>
    <row r="95" spans="1:6" ht="15">
      <c r="A95" s="74" t="s">
        <v>67</v>
      </c>
      <c r="B95" s="112">
        <v>145</v>
      </c>
      <c r="C95" s="112">
        <v>29</v>
      </c>
      <c r="D95" s="113">
        <f t="shared" si="4"/>
        <v>116</v>
      </c>
      <c r="E95" s="114">
        <v>51</v>
      </c>
      <c r="F95" s="116">
        <v>7215.94</v>
      </c>
    </row>
    <row r="96" spans="1:6" ht="15">
      <c r="A96" s="74" t="s">
        <v>220</v>
      </c>
      <c r="B96" s="112">
        <v>145</v>
      </c>
      <c r="C96" s="112">
        <v>138</v>
      </c>
      <c r="D96" s="113">
        <f aca="true" t="shared" si="5" ref="D96:D107">B96-C96</f>
        <v>7</v>
      </c>
      <c r="E96" s="114">
        <v>0</v>
      </c>
      <c r="F96" s="117" t="s">
        <v>39</v>
      </c>
    </row>
    <row r="97" spans="1:6" ht="15">
      <c r="A97" s="140" t="s">
        <v>3</v>
      </c>
      <c r="B97" s="140"/>
      <c r="C97" s="140"/>
      <c r="D97" s="140"/>
      <c r="E97" s="140"/>
      <c r="F97" s="140"/>
    </row>
    <row r="98" spans="1:6" ht="15">
      <c r="A98" s="74" t="s">
        <v>44</v>
      </c>
      <c r="B98" s="112">
        <v>1301</v>
      </c>
      <c r="C98" s="113">
        <v>576</v>
      </c>
      <c r="D98" s="113">
        <f t="shared" si="5"/>
        <v>725</v>
      </c>
      <c r="E98" s="114">
        <v>141</v>
      </c>
      <c r="F98" s="116">
        <v>4946.62</v>
      </c>
    </row>
    <row r="99" spans="1:6" ht="15">
      <c r="A99" s="74" t="s">
        <v>48</v>
      </c>
      <c r="B99" s="112">
        <v>733</v>
      </c>
      <c r="C99" s="113">
        <v>337</v>
      </c>
      <c r="D99" s="113">
        <f t="shared" si="5"/>
        <v>396</v>
      </c>
      <c r="E99" s="114">
        <v>150</v>
      </c>
      <c r="F99" s="116">
        <v>4147.86</v>
      </c>
    </row>
    <row r="100" spans="1:6" ht="15">
      <c r="A100" s="74" t="s">
        <v>50</v>
      </c>
      <c r="B100" s="112">
        <v>566</v>
      </c>
      <c r="C100" s="113">
        <v>141</v>
      </c>
      <c r="D100" s="113">
        <f t="shared" si="5"/>
        <v>425</v>
      </c>
      <c r="E100" s="114">
        <v>108</v>
      </c>
      <c r="F100" s="116">
        <v>5967.09</v>
      </c>
    </row>
    <row r="101" spans="1:6" ht="15">
      <c r="A101" s="74" t="s">
        <v>51</v>
      </c>
      <c r="B101" s="112">
        <v>479</v>
      </c>
      <c r="C101" s="113">
        <v>293</v>
      </c>
      <c r="D101" s="113">
        <f t="shared" si="5"/>
        <v>186</v>
      </c>
      <c r="E101" s="114">
        <v>19</v>
      </c>
      <c r="F101" s="116">
        <v>3791</v>
      </c>
    </row>
    <row r="102" spans="1:6" ht="15">
      <c r="A102" s="74" t="s">
        <v>55</v>
      </c>
      <c r="B102" s="112">
        <v>435</v>
      </c>
      <c r="C102" s="113">
        <v>109</v>
      </c>
      <c r="D102" s="113">
        <f t="shared" si="5"/>
        <v>326</v>
      </c>
      <c r="E102" s="114">
        <v>30</v>
      </c>
      <c r="F102" s="116">
        <v>5210.13</v>
      </c>
    </row>
    <row r="103" spans="1:6" ht="15">
      <c r="A103" s="74" t="s">
        <v>54</v>
      </c>
      <c r="B103" s="112">
        <v>428</v>
      </c>
      <c r="C103" s="113">
        <v>101</v>
      </c>
      <c r="D103" s="113">
        <f t="shared" si="5"/>
        <v>327</v>
      </c>
      <c r="E103" s="114">
        <v>109</v>
      </c>
      <c r="F103" s="116">
        <v>3853.06</v>
      </c>
    </row>
    <row r="104" spans="1:6" ht="15">
      <c r="A104" s="74" t="s">
        <v>69</v>
      </c>
      <c r="B104" s="112">
        <v>264</v>
      </c>
      <c r="C104" s="113">
        <v>39</v>
      </c>
      <c r="D104" s="113">
        <f t="shared" si="5"/>
        <v>225</v>
      </c>
      <c r="E104" s="114">
        <v>43</v>
      </c>
      <c r="F104" s="116">
        <v>4855.3</v>
      </c>
    </row>
    <row r="105" spans="1:6" ht="15">
      <c r="A105" s="74" t="s">
        <v>57</v>
      </c>
      <c r="B105" s="112">
        <v>262</v>
      </c>
      <c r="C105" s="113">
        <v>161</v>
      </c>
      <c r="D105" s="113">
        <f t="shared" si="5"/>
        <v>101</v>
      </c>
      <c r="E105" s="114">
        <v>27</v>
      </c>
      <c r="F105" s="116">
        <v>5662.41</v>
      </c>
    </row>
    <row r="106" spans="1:6" ht="15">
      <c r="A106" s="74" t="s">
        <v>266</v>
      </c>
      <c r="B106" s="112">
        <v>229</v>
      </c>
      <c r="C106" s="113">
        <v>89</v>
      </c>
      <c r="D106" s="113">
        <f t="shared" si="5"/>
        <v>140</v>
      </c>
      <c r="E106" s="114">
        <v>59</v>
      </c>
      <c r="F106" s="116">
        <v>3989.32</v>
      </c>
    </row>
    <row r="107" spans="1:6" ht="15">
      <c r="A107" s="74" t="s">
        <v>71</v>
      </c>
      <c r="B107" s="112">
        <v>196</v>
      </c>
      <c r="C107" s="113">
        <v>96</v>
      </c>
      <c r="D107" s="113">
        <f t="shared" si="5"/>
        <v>100</v>
      </c>
      <c r="E107" s="114">
        <v>32</v>
      </c>
      <c r="F107" s="116">
        <v>4358.38</v>
      </c>
    </row>
  </sheetData>
  <sheetProtection/>
  <mergeCells count="19">
    <mergeCell ref="A1:F1"/>
    <mergeCell ref="A3:F3"/>
    <mergeCell ref="A5:A7"/>
    <mergeCell ref="B5:B7"/>
    <mergeCell ref="C5:C7"/>
    <mergeCell ref="D5:D7"/>
    <mergeCell ref="E5:F5"/>
    <mergeCell ref="E6:E7"/>
    <mergeCell ref="F6:F7"/>
    <mergeCell ref="A2:F2"/>
    <mergeCell ref="A75:F75"/>
    <mergeCell ref="A86:F86"/>
    <mergeCell ref="A97:F97"/>
    <mergeCell ref="A9:F9"/>
    <mergeCell ref="A20:F20"/>
    <mergeCell ref="A31:F31"/>
    <mergeCell ref="A42:F42"/>
    <mergeCell ref="A53:F53"/>
    <mergeCell ref="A64:F6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75" r:id="rId1"/>
  <rowBreaks count="2" manualBreakCount="2">
    <brk id="52" max="5" man="1"/>
    <brk id="9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4"/>
  <sheetViews>
    <sheetView view="pageBreakPreview" zoomScale="95" zoomScaleSheetLayoutView="95" zoomScalePageLayoutView="0" workbookViewId="0" topLeftCell="A1">
      <selection activeCell="A1" sqref="A1:C1"/>
    </sheetView>
  </sheetViews>
  <sheetFormatPr defaultColWidth="10.140625" defaultRowHeight="15"/>
  <cols>
    <col min="1" max="1" width="4.57421875" style="40" customWidth="1"/>
    <col min="2" max="2" width="66.57421875" style="119" customWidth="1"/>
    <col min="3" max="3" width="19.8515625" style="120" customWidth="1"/>
    <col min="4" max="250" width="9.140625" style="40" customWidth="1"/>
    <col min="251" max="251" width="4.140625" style="40" customWidth="1"/>
    <col min="252" max="252" width="31.140625" style="40" customWidth="1"/>
    <col min="253" max="255" width="10.00390625" style="40" customWidth="1"/>
    <col min="256" max="16384" width="10.140625" style="40" customWidth="1"/>
  </cols>
  <sheetData>
    <row r="1" spans="1:256" ht="34.5" customHeight="1">
      <c r="A1" s="144" t="s">
        <v>324</v>
      </c>
      <c r="B1" s="144"/>
      <c r="C1" s="144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</row>
    <row r="2" spans="2:256" ht="15" customHeight="1">
      <c r="B2" s="144" t="s">
        <v>79</v>
      </c>
      <c r="C2" s="144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</row>
    <row r="3" ht="2.25" customHeight="1"/>
    <row r="4" spans="1:3" s="43" customFormat="1" ht="61.5" customHeight="1">
      <c r="A4" s="46" t="s">
        <v>42</v>
      </c>
      <c r="B4" s="41" t="s">
        <v>122</v>
      </c>
      <c r="C4" s="42" t="s">
        <v>80</v>
      </c>
    </row>
    <row r="5" spans="1:256" ht="15">
      <c r="A5" s="46">
        <v>1</v>
      </c>
      <c r="B5" s="121" t="s">
        <v>213</v>
      </c>
      <c r="C5" s="42">
        <v>15000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  <c r="IS5" s="122"/>
      <c r="IT5" s="122"/>
      <c r="IU5" s="122"/>
      <c r="IV5" s="122"/>
    </row>
    <row r="6" spans="1:256" ht="15">
      <c r="A6" s="46">
        <v>2</v>
      </c>
      <c r="B6" s="121" t="s">
        <v>214</v>
      </c>
      <c r="C6" s="42">
        <v>15000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  <c r="IS6" s="122"/>
      <c r="IT6" s="122"/>
      <c r="IU6" s="122"/>
      <c r="IV6" s="122"/>
    </row>
    <row r="7" spans="1:256" ht="15">
      <c r="A7" s="46">
        <v>3</v>
      </c>
      <c r="B7" s="121" t="s">
        <v>305</v>
      </c>
      <c r="C7" s="42">
        <v>14354.5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</row>
    <row r="8" spans="1:256" ht="15">
      <c r="A8" s="46">
        <v>4</v>
      </c>
      <c r="B8" s="121" t="s">
        <v>252</v>
      </c>
      <c r="C8" s="42">
        <v>13120.5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2"/>
      <c r="IS8" s="122"/>
      <c r="IT8" s="122"/>
      <c r="IU8" s="122"/>
      <c r="IV8" s="122"/>
    </row>
    <row r="9" spans="1:256" ht="15">
      <c r="A9" s="46">
        <v>5</v>
      </c>
      <c r="B9" s="121" t="s">
        <v>279</v>
      </c>
      <c r="C9" s="42">
        <v>13060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</row>
    <row r="10" spans="1:256" ht="15">
      <c r="A10" s="46">
        <v>6</v>
      </c>
      <c r="B10" s="121" t="s">
        <v>119</v>
      </c>
      <c r="C10" s="42">
        <v>12155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  <c r="IS10" s="122"/>
      <c r="IT10" s="122"/>
      <c r="IU10" s="122"/>
      <c r="IV10" s="122"/>
    </row>
    <row r="11" spans="1:256" ht="15">
      <c r="A11" s="46">
        <v>7</v>
      </c>
      <c r="B11" s="121" t="s">
        <v>306</v>
      </c>
      <c r="C11" s="42">
        <v>12000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  <c r="IS11" s="122"/>
      <c r="IT11" s="122"/>
      <c r="IU11" s="122"/>
      <c r="IV11" s="122"/>
    </row>
    <row r="12" spans="1:256" ht="15">
      <c r="A12" s="46">
        <v>8</v>
      </c>
      <c r="B12" s="121" t="s">
        <v>280</v>
      </c>
      <c r="C12" s="42">
        <v>12000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  <c r="IL12" s="122"/>
      <c r="IM12" s="122"/>
      <c r="IN12" s="122"/>
      <c r="IO12" s="122"/>
      <c r="IP12" s="122"/>
      <c r="IQ12" s="122"/>
      <c r="IR12" s="122"/>
      <c r="IS12" s="122"/>
      <c r="IT12" s="122"/>
      <c r="IU12" s="122"/>
      <c r="IV12" s="122"/>
    </row>
    <row r="13" spans="1:256" ht="30.75">
      <c r="A13" s="46">
        <v>9</v>
      </c>
      <c r="B13" s="121" t="s">
        <v>118</v>
      </c>
      <c r="C13" s="42">
        <v>12000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  <c r="IU13" s="122"/>
      <c r="IV13" s="122"/>
    </row>
    <row r="14" spans="1:256" ht="15">
      <c r="A14" s="46">
        <v>10</v>
      </c>
      <c r="B14" s="121" t="s">
        <v>307</v>
      </c>
      <c r="C14" s="42">
        <v>12000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  <c r="IU14" s="122"/>
      <c r="IV14" s="122"/>
    </row>
    <row r="15" spans="1:256" ht="15">
      <c r="A15" s="46">
        <v>11</v>
      </c>
      <c r="B15" s="121" t="s">
        <v>308</v>
      </c>
      <c r="C15" s="42">
        <v>12000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  <c r="IO15" s="122"/>
      <c r="IP15" s="122"/>
      <c r="IQ15" s="122"/>
      <c r="IR15" s="122"/>
      <c r="IS15" s="122"/>
      <c r="IT15" s="122"/>
      <c r="IU15" s="122"/>
      <c r="IV15" s="122"/>
    </row>
    <row r="16" spans="1:256" ht="15">
      <c r="A16" s="46">
        <v>12</v>
      </c>
      <c r="B16" s="121" t="s">
        <v>281</v>
      </c>
      <c r="C16" s="42">
        <v>12000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  <c r="IR16" s="122"/>
      <c r="IS16" s="122"/>
      <c r="IT16" s="122"/>
      <c r="IU16" s="122"/>
      <c r="IV16" s="122"/>
    </row>
    <row r="17" spans="1:256" ht="15">
      <c r="A17" s="46">
        <v>13</v>
      </c>
      <c r="B17" s="121" t="s">
        <v>255</v>
      </c>
      <c r="C17" s="42">
        <v>11954.55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  <c r="IS17" s="122"/>
      <c r="IT17" s="122"/>
      <c r="IU17" s="122"/>
      <c r="IV17" s="122"/>
    </row>
    <row r="18" spans="1:256" ht="15">
      <c r="A18" s="46">
        <v>14</v>
      </c>
      <c r="B18" s="121" t="s">
        <v>309</v>
      </c>
      <c r="C18" s="42">
        <v>11877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  <c r="IR18" s="122"/>
      <c r="IS18" s="122"/>
      <c r="IT18" s="122"/>
      <c r="IU18" s="122"/>
      <c r="IV18" s="122"/>
    </row>
    <row r="19" spans="1:256" ht="15">
      <c r="A19" s="46">
        <v>15</v>
      </c>
      <c r="B19" s="121" t="s">
        <v>310</v>
      </c>
      <c r="C19" s="42">
        <v>11400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2"/>
      <c r="IS19" s="122"/>
      <c r="IT19" s="122"/>
      <c r="IU19" s="122"/>
      <c r="IV19" s="122"/>
    </row>
    <row r="20" spans="1:256" ht="15">
      <c r="A20" s="46">
        <v>16</v>
      </c>
      <c r="B20" s="121" t="s">
        <v>215</v>
      </c>
      <c r="C20" s="42">
        <v>11175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  <c r="IL20" s="122"/>
      <c r="IM20" s="122"/>
      <c r="IN20" s="122"/>
      <c r="IO20" s="122"/>
      <c r="IP20" s="122"/>
      <c r="IQ20" s="122"/>
      <c r="IR20" s="122"/>
      <c r="IS20" s="122"/>
      <c r="IT20" s="122"/>
      <c r="IU20" s="122"/>
      <c r="IV20" s="122"/>
    </row>
    <row r="21" spans="1:256" ht="15">
      <c r="A21" s="46">
        <v>17</v>
      </c>
      <c r="B21" s="121" t="s">
        <v>254</v>
      </c>
      <c r="C21" s="42">
        <v>11000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  <c r="II21" s="122"/>
      <c r="IJ21" s="122"/>
      <c r="IK21" s="122"/>
      <c r="IL21" s="122"/>
      <c r="IM21" s="122"/>
      <c r="IN21" s="122"/>
      <c r="IO21" s="122"/>
      <c r="IP21" s="122"/>
      <c r="IQ21" s="122"/>
      <c r="IR21" s="122"/>
      <c r="IS21" s="122"/>
      <c r="IT21" s="122"/>
      <c r="IU21" s="122"/>
      <c r="IV21" s="122"/>
    </row>
    <row r="22" spans="1:256" ht="15">
      <c r="A22" s="46">
        <v>18</v>
      </c>
      <c r="B22" s="121" t="s">
        <v>311</v>
      </c>
      <c r="C22" s="42">
        <v>10743.33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  <c r="IL22" s="122"/>
      <c r="IM22" s="122"/>
      <c r="IN22" s="122"/>
      <c r="IO22" s="122"/>
      <c r="IP22" s="122"/>
      <c r="IQ22" s="122"/>
      <c r="IR22" s="122"/>
      <c r="IS22" s="122"/>
      <c r="IT22" s="122"/>
      <c r="IU22" s="122"/>
      <c r="IV22" s="122"/>
    </row>
    <row r="23" spans="1:256" ht="15">
      <c r="A23" s="46">
        <v>19</v>
      </c>
      <c r="B23" s="121" t="s">
        <v>312</v>
      </c>
      <c r="C23" s="42">
        <v>10605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  <c r="IL23" s="122"/>
      <c r="IM23" s="122"/>
      <c r="IN23" s="122"/>
      <c r="IO23" s="122"/>
      <c r="IP23" s="122"/>
      <c r="IQ23" s="122"/>
      <c r="IR23" s="122"/>
      <c r="IS23" s="122"/>
      <c r="IT23" s="122"/>
      <c r="IU23" s="122"/>
      <c r="IV23" s="122"/>
    </row>
    <row r="24" spans="1:256" ht="15">
      <c r="A24" s="46">
        <v>20</v>
      </c>
      <c r="B24" s="121" t="s">
        <v>313</v>
      </c>
      <c r="C24" s="42">
        <v>10483.33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  <c r="IL24" s="122"/>
      <c r="IM24" s="122"/>
      <c r="IN24" s="122"/>
      <c r="IO24" s="122"/>
      <c r="IP24" s="122"/>
      <c r="IQ24" s="122"/>
      <c r="IR24" s="122"/>
      <c r="IS24" s="122"/>
      <c r="IT24" s="122"/>
      <c r="IU24" s="122"/>
      <c r="IV24" s="122"/>
    </row>
    <row r="25" spans="1:256" ht="15">
      <c r="A25" s="46">
        <v>21</v>
      </c>
      <c r="B25" s="121" t="s">
        <v>257</v>
      </c>
      <c r="C25" s="42">
        <v>10304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  <c r="IL25" s="122"/>
      <c r="IM25" s="122"/>
      <c r="IN25" s="122"/>
      <c r="IO25" s="122"/>
      <c r="IP25" s="122"/>
      <c r="IQ25" s="122"/>
      <c r="IR25" s="122"/>
      <c r="IS25" s="122"/>
      <c r="IT25" s="122"/>
      <c r="IU25" s="122"/>
      <c r="IV25" s="122"/>
    </row>
    <row r="26" spans="1:256" ht="15">
      <c r="A26" s="46">
        <v>22</v>
      </c>
      <c r="B26" s="121" t="s">
        <v>314</v>
      </c>
      <c r="C26" s="42">
        <v>10000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122"/>
      <c r="IB26" s="122"/>
      <c r="IC26" s="122"/>
      <c r="ID26" s="122"/>
      <c r="IE26" s="122"/>
      <c r="IF26" s="122"/>
      <c r="IG26" s="122"/>
      <c r="IH26" s="122"/>
      <c r="II26" s="122"/>
      <c r="IJ26" s="122"/>
      <c r="IK26" s="122"/>
      <c r="IL26" s="122"/>
      <c r="IM26" s="122"/>
      <c r="IN26" s="122"/>
      <c r="IO26" s="122"/>
      <c r="IP26" s="122"/>
      <c r="IQ26" s="122"/>
      <c r="IR26" s="122"/>
      <c r="IS26" s="122"/>
      <c r="IT26" s="122"/>
      <c r="IU26" s="122"/>
      <c r="IV26" s="122"/>
    </row>
    <row r="27" spans="1:256" ht="15">
      <c r="A27" s="46">
        <v>23</v>
      </c>
      <c r="B27" s="121" t="s">
        <v>315</v>
      </c>
      <c r="C27" s="42">
        <v>10000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122"/>
      <c r="IB27" s="122"/>
      <c r="IC27" s="122"/>
      <c r="ID27" s="122"/>
      <c r="IE27" s="122"/>
      <c r="IF27" s="122"/>
      <c r="IG27" s="122"/>
      <c r="IH27" s="122"/>
      <c r="II27" s="122"/>
      <c r="IJ27" s="122"/>
      <c r="IK27" s="122"/>
      <c r="IL27" s="122"/>
      <c r="IM27" s="122"/>
      <c r="IN27" s="122"/>
      <c r="IO27" s="122"/>
      <c r="IP27" s="122"/>
      <c r="IQ27" s="122"/>
      <c r="IR27" s="122"/>
      <c r="IS27" s="122"/>
      <c r="IT27" s="122"/>
      <c r="IU27" s="122"/>
      <c r="IV27" s="122"/>
    </row>
    <row r="28" spans="1:256" ht="15">
      <c r="A28" s="46">
        <v>24</v>
      </c>
      <c r="B28" s="121" t="s">
        <v>269</v>
      </c>
      <c r="C28" s="42">
        <v>10000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  <c r="IF28" s="122"/>
      <c r="IG28" s="122"/>
      <c r="IH28" s="122"/>
      <c r="II28" s="122"/>
      <c r="IJ28" s="122"/>
      <c r="IK28" s="122"/>
      <c r="IL28" s="122"/>
      <c r="IM28" s="122"/>
      <c r="IN28" s="122"/>
      <c r="IO28" s="122"/>
      <c r="IP28" s="122"/>
      <c r="IQ28" s="122"/>
      <c r="IR28" s="122"/>
      <c r="IS28" s="122"/>
      <c r="IT28" s="122"/>
      <c r="IU28" s="122"/>
      <c r="IV28" s="122"/>
    </row>
    <row r="29" spans="1:256" ht="15">
      <c r="A29" s="46">
        <v>25</v>
      </c>
      <c r="B29" s="121" t="s">
        <v>258</v>
      </c>
      <c r="C29" s="42">
        <v>10000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  <c r="IL29" s="122"/>
      <c r="IM29" s="122"/>
      <c r="IN29" s="122"/>
      <c r="IO29" s="122"/>
      <c r="IP29" s="122"/>
      <c r="IQ29" s="122"/>
      <c r="IR29" s="122"/>
      <c r="IS29" s="122"/>
      <c r="IT29" s="122"/>
      <c r="IU29" s="122"/>
      <c r="IV29" s="122"/>
    </row>
    <row r="30" spans="1:256" ht="15">
      <c r="A30" s="46">
        <v>26</v>
      </c>
      <c r="B30" s="121" t="s">
        <v>268</v>
      </c>
      <c r="C30" s="42">
        <v>10000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122"/>
      <c r="IB30" s="122"/>
      <c r="IC30" s="122"/>
      <c r="ID30" s="122"/>
      <c r="IE30" s="122"/>
      <c r="IF30" s="122"/>
      <c r="IG30" s="122"/>
      <c r="IH30" s="122"/>
      <c r="II30" s="122"/>
      <c r="IJ30" s="122"/>
      <c r="IK30" s="122"/>
      <c r="IL30" s="122"/>
      <c r="IM30" s="122"/>
      <c r="IN30" s="122"/>
      <c r="IO30" s="122"/>
      <c r="IP30" s="122"/>
      <c r="IQ30" s="122"/>
      <c r="IR30" s="122"/>
      <c r="IS30" s="122"/>
      <c r="IT30" s="122"/>
      <c r="IU30" s="122"/>
      <c r="IV30" s="122"/>
    </row>
    <row r="31" spans="1:256" ht="15">
      <c r="A31" s="46">
        <v>27</v>
      </c>
      <c r="B31" s="121" t="s">
        <v>283</v>
      </c>
      <c r="C31" s="42">
        <v>10000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2"/>
      <c r="II31" s="122"/>
      <c r="IJ31" s="122"/>
      <c r="IK31" s="122"/>
      <c r="IL31" s="122"/>
      <c r="IM31" s="122"/>
      <c r="IN31" s="122"/>
      <c r="IO31" s="122"/>
      <c r="IP31" s="122"/>
      <c r="IQ31" s="122"/>
      <c r="IR31" s="122"/>
      <c r="IS31" s="122"/>
      <c r="IT31" s="122"/>
      <c r="IU31" s="122"/>
      <c r="IV31" s="122"/>
    </row>
    <row r="32" spans="1:256" ht="15">
      <c r="A32" s="46">
        <v>28</v>
      </c>
      <c r="B32" s="121" t="s">
        <v>216</v>
      </c>
      <c r="C32" s="42">
        <v>10000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2"/>
      <c r="FP32" s="122"/>
      <c r="FQ32" s="122"/>
      <c r="FR32" s="122"/>
      <c r="FS32" s="122"/>
      <c r="FT32" s="122"/>
      <c r="FU32" s="122"/>
      <c r="FV32" s="122"/>
      <c r="FW32" s="122"/>
      <c r="FX32" s="122"/>
      <c r="FY32" s="122"/>
      <c r="FZ32" s="122"/>
      <c r="GA32" s="122"/>
      <c r="GB32" s="122"/>
      <c r="GC32" s="122"/>
      <c r="GD32" s="122"/>
      <c r="GE32" s="122"/>
      <c r="GF32" s="122"/>
      <c r="GG32" s="122"/>
      <c r="GH32" s="122"/>
      <c r="GI32" s="122"/>
      <c r="GJ32" s="122"/>
      <c r="GK32" s="122"/>
      <c r="GL32" s="122"/>
      <c r="GM32" s="122"/>
      <c r="GN32" s="122"/>
      <c r="GO32" s="122"/>
      <c r="GP32" s="122"/>
      <c r="GQ32" s="122"/>
      <c r="GR32" s="122"/>
      <c r="GS32" s="122"/>
      <c r="GT32" s="122"/>
      <c r="GU32" s="122"/>
      <c r="GV32" s="122"/>
      <c r="GW32" s="122"/>
      <c r="GX32" s="122"/>
      <c r="GY32" s="122"/>
      <c r="GZ32" s="122"/>
      <c r="HA32" s="122"/>
      <c r="HB32" s="122"/>
      <c r="HC32" s="122"/>
      <c r="HD32" s="122"/>
      <c r="HE32" s="122"/>
      <c r="HF32" s="122"/>
      <c r="HG32" s="122"/>
      <c r="HH32" s="122"/>
      <c r="HI32" s="122"/>
      <c r="HJ32" s="122"/>
      <c r="HK32" s="122"/>
      <c r="HL32" s="122"/>
      <c r="HM32" s="122"/>
      <c r="HN32" s="122"/>
      <c r="HO32" s="122"/>
      <c r="HP32" s="122"/>
      <c r="HQ32" s="122"/>
      <c r="HR32" s="122"/>
      <c r="HS32" s="122"/>
      <c r="HT32" s="122"/>
      <c r="HU32" s="122"/>
      <c r="HV32" s="122"/>
      <c r="HW32" s="122"/>
      <c r="HX32" s="122"/>
      <c r="HY32" s="122"/>
      <c r="HZ32" s="122"/>
      <c r="IA32" s="122"/>
      <c r="IB32" s="122"/>
      <c r="IC32" s="122"/>
      <c r="ID32" s="122"/>
      <c r="IE32" s="122"/>
      <c r="IF32" s="122"/>
      <c r="IG32" s="122"/>
      <c r="IH32" s="122"/>
      <c r="II32" s="122"/>
      <c r="IJ32" s="122"/>
      <c r="IK32" s="122"/>
      <c r="IL32" s="122"/>
      <c r="IM32" s="122"/>
      <c r="IN32" s="122"/>
      <c r="IO32" s="122"/>
      <c r="IP32" s="122"/>
      <c r="IQ32" s="122"/>
      <c r="IR32" s="122"/>
      <c r="IS32" s="122"/>
      <c r="IT32" s="122"/>
      <c r="IU32" s="122"/>
      <c r="IV32" s="122"/>
    </row>
    <row r="33" spans="1:256" ht="15">
      <c r="A33" s="46">
        <v>29</v>
      </c>
      <c r="B33" s="121" t="s">
        <v>316</v>
      </c>
      <c r="C33" s="42">
        <v>10000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2"/>
      <c r="GZ33" s="122"/>
      <c r="HA33" s="122"/>
      <c r="HB33" s="122"/>
      <c r="HC33" s="122"/>
      <c r="HD33" s="122"/>
      <c r="HE33" s="122"/>
      <c r="HF33" s="122"/>
      <c r="HG33" s="122"/>
      <c r="HH33" s="122"/>
      <c r="HI33" s="122"/>
      <c r="HJ33" s="122"/>
      <c r="HK33" s="122"/>
      <c r="HL33" s="122"/>
      <c r="HM33" s="122"/>
      <c r="HN33" s="122"/>
      <c r="HO33" s="122"/>
      <c r="HP33" s="122"/>
      <c r="HQ33" s="122"/>
      <c r="HR33" s="122"/>
      <c r="HS33" s="122"/>
      <c r="HT33" s="122"/>
      <c r="HU33" s="122"/>
      <c r="HV33" s="122"/>
      <c r="HW33" s="122"/>
      <c r="HX33" s="122"/>
      <c r="HY33" s="122"/>
      <c r="HZ33" s="122"/>
      <c r="IA33" s="122"/>
      <c r="IB33" s="122"/>
      <c r="IC33" s="122"/>
      <c r="ID33" s="122"/>
      <c r="IE33" s="122"/>
      <c r="IF33" s="122"/>
      <c r="IG33" s="122"/>
      <c r="IH33" s="122"/>
      <c r="II33" s="122"/>
      <c r="IJ33" s="122"/>
      <c r="IK33" s="122"/>
      <c r="IL33" s="122"/>
      <c r="IM33" s="122"/>
      <c r="IN33" s="122"/>
      <c r="IO33" s="122"/>
      <c r="IP33" s="122"/>
      <c r="IQ33" s="122"/>
      <c r="IR33" s="122"/>
      <c r="IS33" s="122"/>
      <c r="IT33" s="122"/>
      <c r="IU33" s="122"/>
      <c r="IV33" s="122"/>
    </row>
    <row r="34" spans="1:3" ht="15">
      <c r="A34" s="46">
        <v>30</v>
      </c>
      <c r="B34" s="121" t="s">
        <v>317</v>
      </c>
      <c r="C34" s="123">
        <v>10000</v>
      </c>
    </row>
    <row r="35" spans="1:3" ht="15">
      <c r="A35" s="46">
        <v>31</v>
      </c>
      <c r="B35" s="121" t="s">
        <v>282</v>
      </c>
      <c r="C35" s="123">
        <v>9982.22</v>
      </c>
    </row>
    <row r="36" spans="1:3" ht="30.75">
      <c r="A36" s="46">
        <v>32</v>
      </c>
      <c r="B36" s="121" t="s">
        <v>318</v>
      </c>
      <c r="C36" s="123">
        <v>9824</v>
      </c>
    </row>
    <row r="37" spans="1:3" ht="15">
      <c r="A37" s="46">
        <v>33</v>
      </c>
      <c r="B37" s="121" t="s">
        <v>319</v>
      </c>
      <c r="C37" s="123">
        <v>9750</v>
      </c>
    </row>
    <row r="38" spans="1:3" ht="30.75">
      <c r="A38" s="46">
        <v>34</v>
      </c>
      <c r="B38" s="121" t="s">
        <v>320</v>
      </c>
      <c r="C38" s="123">
        <v>9642</v>
      </c>
    </row>
    <row r="39" spans="1:3" ht="15">
      <c r="A39" s="46">
        <v>35</v>
      </c>
      <c r="B39" s="121" t="s">
        <v>321</v>
      </c>
      <c r="C39" s="123">
        <v>9600</v>
      </c>
    </row>
    <row r="40" spans="1:3" ht="15">
      <c r="A40" s="46">
        <v>36</v>
      </c>
      <c r="B40" s="121" t="s">
        <v>284</v>
      </c>
      <c r="C40" s="123">
        <v>9545.45</v>
      </c>
    </row>
    <row r="41" spans="1:3" ht="15">
      <c r="A41" s="46">
        <v>37</v>
      </c>
      <c r="B41" s="121" t="s">
        <v>217</v>
      </c>
      <c r="C41" s="123">
        <v>9500</v>
      </c>
    </row>
    <row r="42" spans="1:3" ht="15">
      <c r="A42" s="46">
        <v>38</v>
      </c>
      <c r="B42" s="121" t="s">
        <v>285</v>
      </c>
      <c r="C42" s="123">
        <v>9400</v>
      </c>
    </row>
    <row r="43" spans="1:3" ht="15">
      <c r="A43" s="46">
        <v>39</v>
      </c>
      <c r="B43" s="121" t="s">
        <v>286</v>
      </c>
      <c r="C43" s="123">
        <v>9373.33</v>
      </c>
    </row>
    <row r="44" spans="1:3" ht="15">
      <c r="A44" s="46">
        <v>40</v>
      </c>
      <c r="B44" s="121" t="s">
        <v>209</v>
      </c>
      <c r="C44" s="123">
        <v>9323.53</v>
      </c>
    </row>
    <row r="45" spans="1:3" ht="15">
      <c r="A45" s="46">
        <v>41</v>
      </c>
      <c r="B45" s="121" t="s">
        <v>253</v>
      </c>
      <c r="C45" s="123">
        <v>9227.14</v>
      </c>
    </row>
    <row r="46" spans="1:3" ht="15">
      <c r="A46" s="46">
        <v>42</v>
      </c>
      <c r="B46" s="121" t="s">
        <v>322</v>
      </c>
      <c r="C46" s="123">
        <v>9125.29</v>
      </c>
    </row>
    <row r="47" spans="1:3" ht="15">
      <c r="A47" s="46">
        <v>43</v>
      </c>
      <c r="B47" s="121" t="s">
        <v>291</v>
      </c>
      <c r="C47" s="123">
        <v>9070.83</v>
      </c>
    </row>
    <row r="48" spans="1:3" ht="15">
      <c r="A48" s="46">
        <v>44</v>
      </c>
      <c r="B48" s="121" t="s">
        <v>323</v>
      </c>
      <c r="C48" s="123">
        <v>9064.6</v>
      </c>
    </row>
    <row r="49" spans="1:3" ht="15">
      <c r="A49" s="46">
        <v>45</v>
      </c>
      <c r="B49" s="121" t="s">
        <v>287</v>
      </c>
      <c r="C49" s="123">
        <v>9032.6</v>
      </c>
    </row>
    <row r="50" spans="1:3" ht="15">
      <c r="A50" s="46">
        <v>46</v>
      </c>
      <c r="B50" s="121" t="s">
        <v>288</v>
      </c>
      <c r="C50" s="123">
        <v>9000</v>
      </c>
    </row>
    <row r="51" spans="1:3" ht="15">
      <c r="A51" s="46">
        <v>47</v>
      </c>
      <c r="B51" s="121" t="s">
        <v>289</v>
      </c>
      <c r="C51" s="123">
        <v>9000</v>
      </c>
    </row>
    <row r="52" spans="1:3" ht="15">
      <c r="A52" s="46">
        <v>48</v>
      </c>
      <c r="B52" s="121" t="s">
        <v>270</v>
      </c>
      <c r="C52" s="123">
        <v>9000</v>
      </c>
    </row>
    <row r="53" spans="1:3" ht="15">
      <c r="A53" s="46">
        <v>49</v>
      </c>
      <c r="B53" s="121" t="s">
        <v>231</v>
      </c>
      <c r="C53" s="123">
        <v>8990</v>
      </c>
    </row>
    <row r="54" spans="1:3" ht="15">
      <c r="A54" s="46">
        <v>50</v>
      </c>
      <c r="B54" s="121" t="s">
        <v>290</v>
      </c>
      <c r="C54" s="123">
        <v>8933.33</v>
      </c>
    </row>
  </sheetData>
  <sheetProtection/>
  <mergeCells count="2">
    <mergeCell ref="B2:C2"/>
    <mergeCell ref="A1:C1"/>
  </mergeCells>
  <printOptions horizontalCentered="1"/>
  <pageMargins left="0.984251968503937" right="0.3937007874015748" top="0.5905511811023623" bottom="0.5905511811023623" header="0" footer="0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2"/>
  <sheetViews>
    <sheetView view="pageBreakPreview" zoomScale="87" zoomScaleNormal="80" zoomScaleSheetLayoutView="87" zoomScalePageLayoutView="0" workbookViewId="0" topLeftCell="A1">
      <selection activeCell="A1" sqref="A1:B1"/>
    </sheetView>
  </sheetViews>
  <sheetFormatPr defaultColWidth="8.8515625" defaultRowHeight="15"/>
  <cols>
    <col min="1" max="1" width="59.140625" style="37" customWidth="1"/>
    <col min="2" max="2" width="24.57421875" style="59" customWidth="1"/>
    <col min="3" max="16384" width="8.8515625" style="56" customWidth="1"/>
  </cols>
  <sheetData>
    <row r="1" spans="1:2" ht="54" customHeight="1">
      <c r="A1" s="133" t="s">
        <v>343</v>
      </c>
      <c r="B1" s="133"/>
    </row>
    <row r="2" spans="1:2" ht="15">
      <c r="A2" s="145"/>
      <c r="B2" s="145"/>
    </row>
    <row r="3" spans="1:2" ht="60" customHeight="1">
      <c r="A3" s="55" t="s">
        <v>40</v>
      </c>
      <c r="B3" s="57" t="s">
        <v>232</v>
      </c>
    </row>
    <row r="4" spans="1:2" ht="30">
      <c r="A4" s="58" t="s">
        <v>28</v>
      </c>
      <c r="B4" s="57">
        <v>5531.059243697478</v>
      </c>
    </row>
    <row r="5" spans="1:2" ht="15">
      <c r="A5" s="73" t="s">
        <v>213</v>
      </c>
      <c r="B5" s="38">
        <v>15000</v>
      </c>
    </row>
    <row r="6" spans="1:2" ht="15">
      <c r="A6" s="73" t="s">
        <v>214</v>
      </c>
      <c r="B6" s="38">
        <v>15000</v>
      </c>
    </row>
    <row r="7" spans="1:2" ht="15">
      <c r="A7" s="73" t="s">
        <v>306</v>
      </c>
      <c r="B7" s="38">
        <v>12000</v>
      </c>
    </row>
    <row r="8" spans="1:2" ht="15">
      <c r="A8" s="73" t="s">
        <v>280</v>
      </c>
      <c r="B8" s="38">
        <v>12000</v>
      </c>
    </row>
    <row r="9" spans="1:2" ht="15">
      <c r="A9" s="73" t="s">
        <v>215</v>
      </c>
      <c r="B9" s="38">
        <v>11175</v>
      </c>
    </row>
    <row r="10" spans="1:2" ht="15">
      <c r="A10" s="73" t="s">
        <v>311</v>
      </c>
      <c r="B10" s="38">
        <v>10743.33</v>
      </c>
    </row>
    <row r="11" spans="1:2" ht="15">
      <c r="A11" s="73" t="s">
        <v>253</v>
      </c>
      <c r="B11" s="38">
        <v>9227.14</v>
      </c>
    </row>
    <row r="12" spans="1:2" ht="15">
      <c r="A12" s="73" t="s">
        <v>231</v>
      </c>
      <c r="B12" s="38">
        <v>8990</v>
      </c>
    </row>
    <row r="13" spans="1:2" ht="15">
      <c r="A13" s="73" t="s">
        <v>325</v>
      </c>
      <c r="B13" s="38">
        <v>8710</v>
      </c>
    </row>
    <row r="14" spans="1:2" ht="15">
      <c r="A14" s="73" t="s">
        <v>326</v>
      </c>
      <c r="B14" s="38">
        <v>8200</v>
      </c>
    </row>
    <row r="15" spans="1:2" ht="15">
      <c r="A15" s="58" t="s">
        <v>2</v>
      </c>
      <c r="B15" s="57">
        <v>4644.73904904905</v>
      </c>
    </row>
    <row r="16" spans="1:2" ht="15">
      <c r="A16" s="73" t="s">
        <v>279</v>
      </c>
      <c r="B16" s="38">
        <v>13060</v>
      </c>
    </row>
    <row r="17" spans="1:2" ht="15">
      <c r="A17" s="73" t="s">
        <v>309</v>
      </c>
      <c r="B17" s="38">
        <v>11877</v>
      </c>
    </row>
    <row r="18" spans="1:2" ht="15">
      <c r="A18" s="73" t="s">
        <v>312</v>
      </c>
      <c r="B18" s="38">
        <v>10605</v>
      </c>
    </row>
    <row r="19" spans="1:2" ht="15">
      <c r="A19" s="73" t="s">
        <v>257</v>
      </c>
      <c r="B19" s="38">
        <v>10304</v>
      </c>
    </row>
    <row r="20" spans="1:2" ht="15">
      <c r="A20" s="73" t="s">
        <v>314</v>
      </c>
      <c r="B20" s="38">
        <v>10000</v>
      </c>
    </row>
    <row r="21" spans="1:2" ht="15">
      <c r="A21" s="73" t="s">
        <v>322</v>
      </c>
      <c r="B21" s="38">
        <v>9125.29</v>
      </c>
    </row>
    <row r="22" spans="1:2" ht="15">
      <c r="A22" s="73" t="s">
        <v>291</v>
      </c>
      <c r="B22" s="38">
        <v>9070.83</v>
      </c>
    </row>
    <row r="23" spans="1:2" ht="15">
      <c r="A23" s="73" t="s">
        <v>288</v>
      </c>
      <c r="B23" s="38">
        <v>9000</v>
      </c>
    </row>
    <row r="24" spans="1:2" ht="15">
      <c r="A24" s="73" t="s">
        <v>327</v>
      </c>
      <c r="B24" s="38">
        <v>8500</v>
      </c>
    </row>
    <row r="25" spans="1:2" ht="15">
      <c r="A25" s="73" t="s">
        <v>328</v>
      </c>
      <c r="B25" s="38">
        <v>8370</v>
      </c>
    </row>
    <row r="26" spans="1:2" ht="15">
      <c r="A26" s="58" t="s">
        <v>1</v>
      </c>
      <c r="B26" s="57">
        <v>5180.701838006231</v>
      </c>
    </row>
    <row r="27" spans="1:2" ht="15">
      <c r="A27" s="73" t="s">
        <v>305</v>
      </c>
      <c r="B27" s="38">
        <v>14354.5</v>
      </c>
    </row>
    <row r="28" spans="1:2" ht="15">
      <c r="A28" s="73" t="s">
        <v>119</v>
      </c>
      <c r="B28" s="38">
        <v>12155</v>
      </c>
    </row>
    <row r="29" spans="1:2" ht="15">
      <c r="A29" s="73" t="s">
        <v>313</v>
      </c>
      <c r="B29" s="38">
        <v>10483.33</v>
      </c>
    </row>
    <row r="30" spans="1:2" ht="15">
      <c r="A30" s="73" t="s">
        <v>315</v>
      </c>
      <c r="B30" s="38">
        <v>10000</v>
      </c>
    </row>
    <row r="31" spans="1:2" ht="15">
      <c r="A31" s="73" t="s">
        <v>269</v>
      </c>
      <c r="B31" s="38">
        <v>10000</v>
      </c>
    </row>
    <row r="32" spans="1:2" ht="15">
      <c r="A32" s="73" t="s">
        <v>284</v>
      </c>
      <c r="B32" s="38">
        <v>9545.45</v>
      </c>
    </row>
    <row r="33" spans="1:2" ht="15">
      <c r="A33" s="73" t="s">
        <v>287</v>
      </c>
      <c r="B33" s="38">
        <v>9032.6</v>
      </c>
    </row>
    <row r="34" spans="1:2" ht="15">
      <c r="A34" s="73" t="s">
        <v>267</v>
      </c>
      <c r="B34" s="38">
        <v>8361.5</v>
      </c>
    </row>
    <row r="35" spans="1:2" ht="15">
      <c r="A35" s="73" t="s">
        <v>329</v>
      </c>
      <c r="B35" s="38">
        <v>8200</v>
      </c>
    </row>
    <row r="36" spans="1:2" ht="15">
      <c r="A36" s="73" t="s">
        <v>271</v>
      </c>
      <c r="B36" s="38">
        <v>8000</v>
      </c>
    </row>
    <row r="37" spans="1:2" ht="15">
      <c r="A37" s="58" t="s">
        <v>0</v>
      </c>
      <c r="B37" s="57">
        <v>5179.829835526316</v>
      </c>
    </row>
    <row r="38" spans="1:2" ht="15">
      <c r="A38" s="74" t="s">
        <v>254</v>
      </c>
      <c r="B38" s="38">
        <v>11000</v>
      </c>
    </row>
    <row r="39" spans="1:2" ht="15">
      <c r="A39" s="74" t="s">
        <v>233</v>
      </c>
      <c r="B39" s="38">
        <v>7200</v>
      </c>
    </row>
    <row r="40" spans="1:2" ht="15">
      <c r="A40" s="74" t="s">
        <v>292</v>
      </c>
      <c r="B40" s="38">
        <v>7000</v>
      </c>
    </row>
    <row r="41" spans="1:2" ht="15">
      <c r="A41" s="74" t="s">
        <v>245</v>
      </c>
      <c r="B41" s="38">
        <v>6000</v>
      </c>
    </row>
    <row r="42" spans="1:2" ht="15">
      <c r="A42" s="74" t="s">
        <v>234</v>
      </c>
      <c r="B42" s="38">
        <v>5500</v>
      </c>
    </row>
    <row r="43" spans="1:2" ht="15">
      <c r="A43" s="74" t="s">
        <v>160</v>
      </c>
      <c r="B43" s="38">
        <v>5261.16</v>
      </c>
    </row>
    <row r="44" spans="1:2" ht="15">
      <c r="A44" s="74" t="s">
        <v>201</v>
      </c>
      <c r="B44" s="38">
        <v>5139.66</v>
      </c>
    </row>
    <row r="45" spans="1:2" ht="15">
      <c r="A45" s="74" t="s">
        <v>272</v>
      </c>
      <c r="B45" s="38">
        <v>5119.88</v>
      </c>
    </row>
    <row r="46" spans="1:2" ht="15">
      <c r="A46" s="73" t="s">
        <v>235</v>
      </c>
      <c r="B46" s="38">
        <v>5000</v>
      </c>
    </row>
    <row r="47" spans="1:2" ht="15">
      <c r="A47" s="74" t="s">
        <v>330</v>
      </c>
      <c r="B47" s="38">
        <v>4750</v>
      </c>
    </row>
    <row r="48" spans="1:2" ht="15">
      <c r="A48" s="58" t="s">
        <v>4</v>
      </c>
      <c r="B48" s="57">
        <v>4667.1367707539985</v>
      </c>
    </row>
    <row r="49" spans="1:2" ht="15">
      <c r="A49" s="74" t="s">
        <v>141</v>
      </c>
      <c r="B49" s="38">
        <v>7000</v>
      </c>
    </row>
    <row r="50" spans="1:2" ht="15">
      <c r="A50" s="74" t="s">
        <v>251</v>
      </c>
      <c r="B50" s="38">
        <v>6600</v>
      </c>
    </row>
    <row r="51" spans="1:2" ht="15">
      <c r="A51" s="74" t="s">
        <v>236</v>
      </c>
      <c r="B51" s="38">
        <v>6540.91</v>
      </c>
    </row>
    <row r="52" spans="1:2" ht="15">
      <c r="A52" s="74" t="s">
        <v>192</v>
      </c>
      <c r="B52" s="38">
        <v>6221.1</v>
      </c>
    </row>
    <row r="53" spans="1:2" ht="15">
      <c r="A53" s="74" t="s">
        <v>331</v>
      </c>
      <c r="B53" s="38">
        <v>6000</v>
      </c>
    </row>
    <row r="54" spans="1:2" ht="15">
      <c r="A54" s="74" t="s">
        <v>332</v>
      </c>
      <c r="B54" s="38">
        <v>5505</v>
      </c>
    </row>
    <row r="55" spans="1:2" ht="15">
      <c r="A55" s="74" t="s">
        <v>238</v>
      </c>
      <c r="B55" s="38">
        <v>5074.33</v>
      </c>
    </row>
    <row r="56" spans="1:2" ht="15">
      <c r="A56" s="74" t="s">
        <v>237</v>
      </c>
      <c r="B56" s="38">
        <v>5000</v>
      </c>
    </row>
    <row r="57" spans="1:2" ht="15">
      <c r="A57" s="74" t="s">
        <v>256</v>
      </c>
      <c r="B57" s="38">
        <v>4946.64</v>
      </c>
    </row>
    <row r="58" spans="1:2" ht="15">
      <c r="A58" s="73" t="s">
        <v>159</v>
      </c>
      <c r="B58" s="38">
        <v>4749.9</v>
      </c>
    </row>
    <row r="59" spans="1:2" ht="30">
      <c r="A59" s="58" t="s">
        <v>29</v>
      </c>
      <c r="B59" s="57">
        <v>5053.833055555555</v>
      </c>
    </row>
    <row r="60" spans="1:2" ht="15">
      <c r="A60" s="73" t="s">
        <v>246</v>
      </c>
      <c r="B60" s="38">
        <v>8500</v>
      </c>
    </row>
    <row r="61" spans="1:2" ht="15">
      <c r="A61" s="73" t="s">
        <v>259</v>
      </c>
      <c r="B61" s="38">
        <v>6250</v>
      </c>
    </row>
    <row r="62" spans="1:2" ht="15">
      <c r="A62" s="73" t="s">
        <v>275</v>
      </c>
      <c r="B62" s="38">
        <v>6168.33</v>
      </c>
    </row>
    <row r="63" spans="1:2" ht="15">
      <c r="A63" s="73" t="s">
        <v>333</v>
      </c>
      <c r="B63" s="38">
        <v>6000</v>
      </c>
    </row>
    <row r="64" spans="1:2" ht="15">
      <c r="A64" s="73" t="s">
        <v>273</v>
      </c>
      <c r="B64" s="38">
        <v>5008</v>
      </c>
    </row>
    <row r="65" spans="1:2" ht="15">
      <c r="A65" s="73" t="s">
        <v>293</v>
      </c>
      <c r="B65" s="38">
        <v>5000</v>
      </c>
    </row>
    <row r="66" spans="1:2" ht="15">
      <c r="A66" s="73" t="s">
        <v>274</v>
      </c>
      <c r="B66" s="38">
        <v>4500</v>
      </c>
    </row>
    <row r="67" spans="1:2" ht="15">
      <c r="A67" s="73" t="s">
        <v>247</v>
      </c>
      <c r="B67" s="38">
        <v>4364</v>
      </c>
    </row>
    <row r="68" spans="1:2" ht="15">
      <c r="A68" s="73" t="s">
        <v>334</v>
      </c>
      <c r="B68" s="38">
        <v>4250</v>
      </c>
    </row>
    <row r="69" spans="1:2" ht="15">
      <c r="A69" s="73" t="s">
        <v>335</v>
      </c>
      <c r="B69" s="38">
        <v>4041</v>
      </c>
    </row>
    <row r="70" spans="1:2" ht="15">
      <c r="A70" s="58" t="s">
        <v>5</v>
      </c>
      <c r="B70" s="57">
        <v>6522.239275123558</v>
      </c>
    </row>
    <row r="71" spans="1:2" ht="30.75">
      <c r="A71" s="73" t="s">
        <v>118</v>
      </c>
      <c r="B71" s="38">
        <v>12000</v>
      </c>
    </row>
    <row r="72" spans="1:2" ht="15">
      <c r="A72" s="73" t="s">
        <v>310</v>
      </c>
      <c r="B72" s="38">
        <v>11400</v>
      </c>
    </row>
    <row r="73" spans="1:2" ht="15">
      <c r="A73" s="73" t="s">
        <v>258</v>
      </c>
      <c r="B73" s="38">
        <v>10000</v>
      </c>
    </row>
    <row r="74" spans="1:2" ht="15">
      <c r="A74" s="73" t="s">
        <v>268</v>
      </c>
      <c r="B74" s="38">
        <v>10000</v>
      </c>
    </row>
    <row r="75" spans="1:2" ht="15">
      <c r="A75" s="73" t="s">
        <v>283</v>
      </c>
      <c r="B75" s="38">
        <v>10000</v>
      </c>
    </row>
    <row r="76" spans="1:2" ht="15">
      <c r="A76" s="73" t="s">
        <v>216</v>
      </c>
      <c r="B76" s="38">
        <v>10000</v>
      </c>
    </row>
    <row r="77" spans="1:2" ht="15">
      <c r="A77" s="73" t="s">
        <v>282</v>
      </c>
      <c r="B77" s="38">
        <v>9982.22</v>
      </c>
    </row>
    <row r="78" spans="1:2" ht="30.75">
      <c r="A78" s="73" t="s">
        <v>318</v>
      </c>
      <c r="B78" s="38">
        <v>9824</v>
      </c>
    </row>
    <row r="79" spans="1:2" ht="30.75">
      <c r="A79" s="73" t="s">
        <v>320</v>
      </c>
      <c r="B79" s="38">
        <v>9642</v>
      </c>
    </row>
    <row r="80" spans="1:2" ht="15">
      <c r="A80" s="73" t="s">
        <v>217</v>
      </c>
      <c r="B80" s="38">
        <v>9500</v>
      </c>
    </row>
    <row r="81" spans="1:2" ht="45">
      <c r="A81" s="58" t="s">
        <v>6</v>
      </c>
      <c r="B81" s="57">
        <v>6427.552540415704</v>
      </c>
    </row>
    <row r="82" spans="1:2" ht="15">
      <c r="A82" s="74" t="s">
        <v>252</v>
      </c>
      <c r="B82" s="38">
        <v>13120.5</v>
      </c>
    </row>
    <row r="83" spans="1:2" ht="15">
      <c r="A83" s="74" t="s">
        <v>307</v>
      </c>
      <c r="B83" s="38">
        <v>12000</v>
      </c>
    </row>
    <row r="84" spans="1:2" ht="15">
      <c r="A84" s="74" t="s">
        <v>308</v>
      </c>
      <c r="B84" s="38">
        <v>12000</v>
      </c>
    </row>
    <row r="85" spans="1:2" ht="15">
      <c r="A85" s="74" t="s">
        <v>281</v>
      </c>
      <c r="B85" s="38">
        <v>12000</v>
      </c>
    </row>
    <row r="86" spans="1:2" ht="15">
      <c r="A86" s="74" t="s">
        <v>255</v>
      </c>
      <c r="B86" s="38">
        <v>11954.55</v>
      </c>
    </row>
    <row r="87" spans="1:2" ht="15">
      <c r="A87" s="74" t="s">
        <v>316</v>
      </c>
      <c r="B87" s="38">
        <v>10000</v>
      </c>
    </row>
    <row r="88" spans="1:2" ht="15">
      <c r="A88" s="74" t="s">
        <v>317</v>
      </c>
      <c r="B88" s="38">
        <v>10000</v>
      </c>
    </row>
    <row r="89" spans="1:2" ht="15">
      <c r="A89" s="74" t="s">
        <v>319</v>
      </c>
      <c r="B89" s="38">
        <v>9750</v>
      </c>
    </row>
    <row r="90" spans="1:2" ht="15">
      <c r="A90" s="74" t="s">
        <v>321</v>
      </c>
      <c r="B90" s="38">
        <v>9600</v>
      </c>
    </row>
    <row r="91" spans="1:2" ht="15">
      <c r="A91" s="74" t="s">
        <v>209</v>
      </c>
      <c r="B91" s="38">
        <v>9323.53</v>
      </c>
    </row>
    <row r="92" spans="1:2" ht="15">
      <c r="A92" s="58" t="s">
        <v>3</v>
      </c>
      <c r="B92" s="57">
        <v>4635.224375</v>
      </c>
    </row>
    <row r="93" spans="1:2" ht="15">
      <c r="A93" s="73" t="s">
        <v>294</v>
      </c>
      <c r="B93" s="38">
        <v>6941.67</v>
      </c>
    </row>
    <row r="94" spans="1:2" ht="15">
      <c r="A94" s="73" t="s">
        <v>295</v>
      </c>
      <c r="B94" s="38">
        <v>6500</v>
      </c>
    </row>
    <row r="95" spans="1:2" ht="15">
      <c r="A95" s="73" t="s">
        <v>262</v>
      </c>
      <c r="B95" s="38">
        <v>6162</v>
      </c>
    </row>
    <row r="96" spans="1:2" ht="15">
      <c r="A96" s="73" t="s">
        <v>265</v>
      </c>
      <c r="B96" s="38">
        <v>6000</v>
      </c>
    </row>
    <row r="97" spans="1:2" ht="15">
      <c r="A97" s="73" t="s">
        <v>336</v>
      </c>
      <c r="B97" s="38">
        <v>6000</v>
      </c>
    </row>
    <row r="98" spans="1:2" ht="15">
      <c r="A98" s="73" t="s">
        <v>145</v>
      </c>
      <c r="B98" s="38">
        <v>5967.09</v>
      </c>
    </row>
    <row r="99" spans="1:2" ht="15">
      <c r="A99" s="73" t="s">
        <v>337</v>
      </c>
      <c r="B99" s="38">
        <v>5662.41</v>
      </c>
    </row>
    <row r="100" spans="1:2" ht="15">
      <c r="A100" s="73" t="s">
        <v>276</v>
      </c>
      <c r="B100" s="38">
        <v>5500</v>
      </c>
    </row>
    <row r="101" spans="1:2" ht="15">
      <c r="A101" s="73" t="s">
        <v>264</v>
      </c>
      <c r="B101" s="38">
        <v>5210.13</v>
      </c>
    </row>
    <row r="102" spans="1:2" ht="15">
      <c r="A102" s="73" t="s">
        <v>263</v>
      </c>
      <c r="B102" s="38">
        <v>5189.33</v>
      </c>
    </row>
  </sheetData>
  <sheetProtection/>
  <mergeCells count="2">
    <mergeCell ref="A1:B1"/>
    <mergeCell ref="A2:B2"/>
  </mergeCells>
  <printOptions horizontalCentered="1" verticalCentered="1"/>
  <pageMargins left="0.7086614173228347" right="0.5118110236220472" top="0.5511811023622047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75" zoomScaleNormal="80" zoomScaleSheetLayoutView="75" zoomScalePageLayoutView="0" workbookViewId="0" topLeftCell="A1">
      <selection activeCell="A4" sqref="A4:A5"/>
    </sheetView>
  </sheetViews>
  <sheetFormatPr defaultColWidth="8.8515625" defaultRowHeight="15"/>
  <cols>
    <col min="1" max="1" width="41.00390625" style="25" customWidth="1"/>
    <col min="2" max="2" width="11.140625" style="5" customWidth="1"/>
    <col min="3" max="3" width="10.140625" style="5" customWidth="1"/>
    <col min="4" max="4" width="13.00390625" style="25" customWidth="1"/>
    <col min="5" max="5" width="9.8515625" style="5" customWidth="1"/>
    <col min="6" max="6" width="9.421875" style="5" customWidth="1"/>
    <col min="7" max="7" width="12.421875" style="25" customWidth="1"/>
    <col min="8" max="16384" width="8.8515625" style="5" customWidth="1"/>
  </cols>
  <sheetData>
    <row r="1" spans="1:7" s="1" customFormat="1" ht="22.5" customHeight="1">
      <c r="A1" s="146" t="s">
        <v>239</v>
      </c>
      <c r="B1" s="146"/>
      <c r="C1" s="146"/>
      <c r="D1" s="146"/>
      <c r="E1" s="146"/>
      <c r="F1" s="146"/>
      <c r="G1" s="146"/>
    </row>
    <row r="2" spans="1:7" s="1" customFormat="1" ht="19.5" customHeight="1">
      <c r="A2" s="147" t="s">
        <v>37</v>
      </c>
      <c r="B2" s="147"/>
      <c r="C2" s="147"/>
      <c r="D2" s="147"/>
      <c r="E2" s="147"/>
      <c r="F2" s="147"/>
      <c r="G2" s="147"/>
    </row>
    <row r="3" spans="1:7" s="3" customFormat="1" ht="13.5" customHeight="1">
      <c r="A3" s="22"/>
      <c r="B3" s="2"/>
      <c r="C3" s="2"/>
      <c r="D3" s="22"/>
      <c r="E3" s="2"/>
      <c r="F3" s="2"/>
      <c r="G3" s="26"/>
    </row>
    <row r="4" spans="1:7" s="3" customFormat="1" ht="39" customHeight="1">
      <c r="A4" s="148"/>
      <c r="B4" s="149" t="str">
        <f>1!B4:D4</f>
        <v>за січень-серпень</v>
      </c>
      <c r="C4" s="149"/>
      <c r="D4" s="149"/>
      <c r="E4" s="149" t="str">
        <f>1!E4:G4</f>
        <v>станом на 1 вересня</v>
      </c>
      <c r="F4" s="149"/>
      <c r="G4" s="149"/>
    </row>
    <row r="5" spans="1:7" s="3" customFormat="1" ht="48.75" customHeight="1">
      <c r="A5" s="148"/>
      <c r="B5" s="33" t="s">
        <v>30</v>
      </c>
      <c r="C5" s="33" t="s">
        <v>126</v>
      </c>
      <c r="D5" s="33" t="s">
        <v>31</v>
      </c>
      <c r="E5" s="33" t="s">
        <v>30</v>
      </c>
      <c r="F5" s="33" t="s">
        <v>126</v>
      </c>
      <c r="G5" s="16" t="s">
        <v>31</v>
      </c>
    </row>
    <row r="6" spans="1:7" s="3" customFormat="1" ht="24.75" customHeight="1">
      <c r="A6" s="84" t="s">
        <v>32</v>
      </c>
      <c r="B6" s="35">
        <v>40254</v>
      </c>
      <c r="C6" s="35">
        <v>35007</v>
      </c>
      <c r="D6" s="85">
        <f>ROUND(C6/B6*100,1)</f>
        <v>87</v>
      </c>
      <c r="E6" s="35">
        <v>14542</v>
      </c>
      <c r="F6" s="35">
        <v>13828</v>
      </c>
      <c r="G6" s="86">
        <f>ROUND(F6/E6*100,1)</f>
        <v>95.1</v>
      </c>
    </row>
    <row r="7" spans="1:7" s="4" customFormat="1" ht="24.75" customHeight="1">
      <c r="A7" s="16" t="s">
        <v>38</v>
      </c>
      <c r="B7" s="87">
        <f>SUM(B9:B27)</f>
        <v>33284</v>
      </c>
      <c r="C7" s="87">
        <f>SUM(C9:C27)</f>
        <v>29459</v>
      </c>
      <c r="D7" s="85">
        <f aca="true" t="shared" si="0" ref="D7:D27">ROUND(C7/B7*100,1)</f>
        <v>88.5</v>
      </c>
      <c r="E7" s="87">
        <f>SUM(E9:E27)</f>
        <v>12845</v>
      </c>
      <c r="F7" s="87">
        <f>SUM(F9:F27)</f>
        <v>12008</v>
      </c>
      <c r="G7" s="86">
        <f aca="true" t="shared" si="1" ref="G7:G27">ROUND(F7/E7*100,1)</f>
        <v>93.5</v>
      </c>
    </row>
    <row r="8" spans="1:7" s="4" customFormat="1" ht="27" customHeight="1">
      <c r="A8" s="88" t="s">
        <v>8</v>
      </c>
      <c r="B8" s="87"/>
      <c r="C8" s="30"/>
      <c r="D8" s="85"/>
      <c r="E8" s="87"/>
      <c r="F8" s="30"/>
      <c r="G8" s="86"/>
    </row>
    <row r="9" spans="1:10" ht="36.75" customHeight="1">
      <c r="A9" s="23" t="s">
        <v>9</v>
      </c>
      <c r="B9" s="89">
        <v>1689</v>
      </c>
      <c r="C9" s="75">
        <v>1440</v>
      </c>
      <c r="D9" s="90">
        <f t="shared" si="0"/>
        <v>85.3</v>
      </c>
      <c r="E9" s="89">
        <v>512</v>
      </c>
      <c r="F9" s="75">
        <v>430</v>
      </c>
      <c r="G9" s="91">
        <f t="shared" si="1"/>
        <v>84</v>
      </c>
      <c r="I9" s="92"/>
      <c r="J9" s="93"/>
    </row>
    <row r="10" spans="1:10" ht="35.25" customHeight="1">
      <c r="A10" s="23" t="s">
        <v>10</v>
      </c>
      <c r="B10" s="89">
        <v>321</v>
      </c>
      <c r="C10" s="75">
        <v>282</v>
      </c>
      <c r="D10" s="90">
        <f t="shared" si="0"/>
        <v>87.9</v>
      </c>
      <c r="E10" s="89">
        <v>123</v>
      </c>
      <c r="F10" s="75">
        <v>97</v>
      </c>
      <c r="G10" s="91">
        <f t="shared" si="1"/>
        <v>78.9</v>
      </c>
      <c r="I10" s="92"/>
      <c r="J10" s="93"/>
    </row>
    <row r="11" spans="1:10" s="9" customFormat="1" ht="23.25" customHeight="1">
      <c r="A11" s="23" t="s">
        <v>11</v>
      </c>
      <c r="B11" s="89">
        <v>5729</v>
      </c>
      <c r="C11" s="75">
        <v>5494</v>
      </c>
      <c r="D11" s="90">
        <f t="shared" si="0"/>
        <v>95.9</v>
      </c>
      <c r="E11" s="89">
        <v>1835</v>
      </c>
      <c r="F11" s="75">
        <v>1869</v>
      </c>
      <c r="G11" s="91">
        <f t="shared" si="1"/>
        <v>101.9</v>
      </c>
      <c r="I11" s="92"/>
      <c r="J11" s="93"/>
    </row>
    <row r="12" spans="1:10" ht="39.75" customHeight="1">
      <c r="A12" s="23" t="s">
        <v>12</v>
      </c>
      <c r="B12" s="89">
        <v>926</v>
      </c>
      <c r="C12" s="75">
        <v>752</v>
      </c>
      <c r="D12" s="90">
        <f t="shared" si="0"/>
        <v>81.2</v>
      </c>
      <c r="E12" s="89">
        <v>583</v>
      </c>
      <c r="F12" s="75">
        <v>501</v>
      </c>
      <c r="G12" s="91">
        <f t="shared" si="1"/>
        <v>85.9</v>
      </c>
      <c r="I12" s="92"/>
      <c r="J12" s="93"/>
    </row>
    <row r="13" spans="1:10" ht="35.25" customHeight="1">
      <c r="A13" s="23" t="s">
        <v>13</v>
      </c>
      <c r="B13" s="89">
        <v>255</v>
      </c>
      <c r="C13" s="75">
        <v>218</v>
      </c>
      <c r="D13" s="90">
        <f t="shared" si="0"/>
        <v>85.5</v>
      </c>
      <c r="E13" s="89">
        <v>104</v>
      </c>
      <c r="F13" s="75">
        <v>90</v>
      </c>
      <c r="G13" s="91">
        <f t="shared" si="1"/>
        <v>86.5</v>
      </c>
      <c r="I13" s="92"/>
      <c r="J13" s="93"/>
    </row>
    <row r="14" spans="1:10" ht="23.25" customHeight="1">
      <c r="A14" s="23" t="s">
        <v>14</v>
      </c>
      <c r="B14" s="89">
        <v>1427</v>
      </c>
      <c r="C14" s="75">
        <v>1401</v>
      </c>
      <c r="D14" s="90">
        <f t="shared" si="0"/>
        <v>98.2</v>
      </c>
      <c r="E14" s="89">
        <v>408</v>
      </c>
      <c r="F14" s="75">
        <v>425</v>
      </c>
      <c r="G14" s="91">
        <f t="shared" si="1"/>
        <v>104.2</v>
      </c>
      <c r="I14" s="92"/>
      <c r="J14" s="93"/>
    </row>
    <row r="15" spans="1:10" ht="37.5" customHeight="1">
      <c r="A15" s="23" t="s">
        <v>15</v>
      </c>
      <c r="B15" s="89">
        <v>6522</v>
      </c>
      <c r="C15" s="75">
        <v>5752</v>
      </c>
      <c r="D15" s="90">
        <f t="shared" si="0"/>
        <v>88.2</v>
      </c>
      <c r="E15" s="89">
        <v>2532</v>
      </c>
      <c r="F15" s="75">
        <v>2254</v>
      </c>
      <c r="G15" s="91">
        <f t="shared" si="1"/>
        <v>89</v>
      </c>
      <c r="I15" s="92"/>
      <c r="J15" s="93"/>
    </row>
    <row r="16" spans="1:10" ht="36" customHeight="1">
      <c r="A16" s="23" t="s">
        <v>16</v>
      </c>
      <c r="B16" s="89">
        <v>1476</v>
      </c>
      <c r="C16" s="75">
        <v>1341</v>
      </c>
      <c r="D16" s="90">
        <f t="shared" si="0"/>
        <v>90.9</v>
      </c>
      <c r="E16" s="89">
        <v>542</v>
      </c>
      <c r="F16" s="75">
        <v>521</v>
      </c>
      <c r="G16" s="91">
        <f t="shared" si="1"/>
        <v>96.1</v>
      </c>
      <c r="I16" s="92"/>
      <c r="J16" s="93"/>
    </row>
    <row r="17" spans="1:10" ht="34.5" customHeight="1">
      <c r="A17" s="23" t="s">
        <v>17</v>
      </c>
      <c r="B17" s="89">
        <v>1099</v>
      </c>
      <c r="C17" s="75">
        <v>970</v>
      </c>
      <c r="D17" s="90">
        <f t="shared" si="0"/>
        <v>88.3</v>
      </c>
      <c r="E17" s="89">
        <v>392</v>
      </c>
      <c r="F17" s="75">
        <v>385</v>
      </c>
      <c r="G17" s="91">
        <f t="shared" si="1"/>
        <v>98.2</v>
      </c>
      <c r="I17" s="92"/>
      <c r="J17" s="93"/>
    </row>
    <row r="18" spans="1:10" ht="27" customHeight="1">
      <c r="A18" s="23" t="s">
        <v>18</v>
      </c>
      <c r="B18" s="89">
        <v>780</v>
      </c>
      <c r="C18" s="75">
        <v>750</v>
      </c>
      <c r="D18" s="90">
        <f t="shared" si="0"/>
        <v>96.2</v>
      </c>
      <c r="E18" s="89">
        <v>322</v>
      </c>
      <c r="F18" s="75">
        <v>343</v>
      </c>
      <c r="G18" s="91">
        <f t="shared" si="1"/>
        <v>106.5</v>
      </c>
      <c r="I18" s="92"/>
      <c r="J18" s="93"/>
    </row>
    <row r="19" spans="1:10" ht="27" customHeight="1">
      <c r="A19" s="23" t="s">
        <v>19</v>
      </c>
      <c r="B19" s="89">
        <v>1259</v>
      </c>
      <c r="C19" s="75">
        <v>1045</v>
      </c>
      <c r="D19" s="90">
        <f t="shared" si="0"/>
        <v>83</v>
      </c>
      <c r="E19" s="89">
        <v>500</v>
      </c>
      <c r="F19" s="75">
        <v>432</v>
      </c>
      <c r="G19" s="91">
        <f t="shared" si="1"/>
        <v>86.4</v>
      </c>
      <c r="I19" s="92"/>
      <c r="J19" s="93"/>
    </row>
    <row r="20" spans="1:10" ht="28.5" customHeight="1">
      <c r="A20" s="23" t="s">
        <v>20</v>
      </c>
      <c r="B20" s="89">
        <v>350</v>
      </c>
      <c r="C20" s="75">
        <v>308</v>
      </c>
      <c r="D20" s="90">
        <f t="shared" si="0"/>
        <v>88</v>
      </c>
      <c r="E20" s="89">
        <v>146</v>
      </c>
      <c r="F20" s="75">
        <v>138</v>
      </c>
      <c r="G20" s="91">
        <f t="shared" si="1"/>
        <v>94.5</v>
      </c>
      <c r="I20" s="92"/>
      <c r="J20" s="93"/>
    </row>
    <row r="21" spans="1:10" ht="39" customHeight="1">
      <c r="A21" s="23" t="s">
        <v>21</v>
      </c>
      <c r="B21" s="89">
        <v>1304</v>
      </c>
      <c r="C21" s="75">
        <v>1041</v>
      </c>
      <c r="D21" s="90">
        <f t="shared" si="0"/>
        <v>79.8</v>
      </c>
      <c r="E21" s="89">
        <v>462</v>
      </c>
      <c r="F21" s="75">
        <v>425</v>
      </c>
      <c r="G21" s="91">
        <f t="shared" si="1"/>
        <v>92</v>
      </c>
      <c r="I21" s="92"/>
      <c r="J21" s="93"/>
    </row>
    <row r="22" spans="1:10" ht="39.75" customHeight="1">
      <c r="A22" s="23" t="s">
        <v>22</v>
      </c>
      <c r="B22" s="89">
        <v>810</v>
      </c>
      <c r="C22" s="75">
        <v>674</v>
      </c>
      <c r="D22" s="90">
        <f t="shared" si="0"/>
        <v>83.2</v>
      </c>
      <c r="E22" s="89">
        <v>329</v>
      </c>
      <c r="F22" s="75">
        <v>269</v>
      </c>
      <c r="G22" s="91">
        <f t="shared" si="1"/>
        <v>81.8</v>
      </c>
      <c r="I22" s="92"/>
      <c r="J22" s="93"/>
    </row>
    <row r="23" spans="1:10" ht="37.5" customHeight="1">
      <c r="A23" s="23" t="s">
        <v>23</v>
      </c>
      <c r="B23" s="89">
        <v>6281</v>
      </c>
      <c r="C23" s="75">
        <v>4819</v>
      </c>
      <c r="D23" s="90">
        <f t="shared" si="0"/>
        <v>76.7</v>
      </c>
      <c r="E23" s="89">
        <v>2708</v>
      </c>
      <c r="F23" s="75">
        <v>2349</v>
      </c>
      <c r="G23" s="91">
        <f t="shared" si="1"/>
        <v>86.7</v>
      </c>
      <c r="I23" s="92"/>
      <c r="J23" s="93"/>
    </row>
    <row r="24" spans="1:10" ht="23.25" customHeight="1">
      <c r="A24" s="23" t="s">
        <v>24</v>
      </c>
      <c r="B24" s="89">
        <v>1020</v>
      </c>
      <c r="C24" s="75">
        <v>1052</v>
      </c>
      <c r="D24" s="90">
        <f t="shared" si="0"/>
        <v>103.1</v>
      </c>
      <c r="E24" s="89">
        <v>517</v>
      </c>
      <c r="F24" s="75">
        <v>541</v>
      </c>
      <c r="G24" s="91">
        <f t="shared" si="1"/>
        <v>104.6</v>
      </c>
      <c r="I24" s="92"/>
      <c r="J24" s="93"/>
    </row>
    <row r="25" spans="1:10" ht="36" customHeight="1">
      <c r="A25" s="23" t="s">
        <v>25</v>
      </c>
      <c r="B25" s="89">
        <v>1346</v>
      </c>
      <c r="C25" s="75">
        <v>1430</v>
      </c>
      <c r="D25" s="90">
        <f t="shared" si="0"/>
        <v>106.2</v>
      </c>
      <c r="E25" s="89">
        <v>555</v>
      </c>
      <c r="F25" s="75">
        <v>626</v>
      </c>
      <c r="G25" s="91">
        <f t="shared" si="1"/>
        <v>112.8</v>
      </c>
      <c r="I25" s="92"/>
      <c r="J25" s="93"/>
    </row>
    <row r="26" spans="1:10" ht="33" customHeight="1">
      <c r="A26" s="23" t="s">
        <v>26</v>
      </c>
      <c r="B26" s="89">
        <v>166</v>
      </c>
      <c r="C26" s="75">
        <v>251</v>
      </c>
      <c r="D26" s="90">
        <f t="shared" si="0"/>
        <v>151.2</v>
      </c>
      <c r="E26" s="89">
        <v>69</v>
      </c>
      <c r="F26" s="75">
        <v>116</v>
      </c>
      <c r="G26" s="91">
        <f t="shared" si="1"/>
        <v>168.1</v>
      </c>
      <c r="I26" s="92"/>
      <c r="J26" s="93"/>
    </row>
    <row r="27" spans="1:10" ht="24" customHeight="1">
      <c r="A27" s="23" t="s">
        <v>27</v>
      </c>
      <c r="B27" s="89">
        <v>524</v>
      </c>
      <c r="C27" s="75">
        <v>439</v>
      </c>
      <c r="D27" s="90">
        <f t="shared" si="0"/>
        <v>83.8</v>
      </c>
      <c r="E27" s="89">
        <v>206</v>
      </c>
      <c r="F27" s="75">
        <v>197</v>
      </c>
      <c r="G27" s="91">
        <f t="shared" si="1"/>
        <v>95.6</v>
      </c>
      <c r="I27" s="92"/>
      <c r="J27" s="93"/>
    </row>
    <row r="28" spans="1:6" ht="18">
      <c r="A28" s="24"/>
      <c r="B28" s="36"/>
      <c r="F28" s="94"/>
    </row>
    <row r="29" spans="1:6" ht="18">
      <c r="A29" s="24"/>
      <c r="B29" s="6"/>
      <c r="F29" s="95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70" zoomScaleNormal="42" zoomScaleSheetLayoutView="70" zoomScalePageLayoutView="0" workbookViewId="0" topLeftCell="A1">
      <selection activeCell="A4" sqref="A4:A5"/>
    </sheetView>
  </sheetViews>
  <sheetFormatPr defaultColWidth="8.8515625" defaultRowHeight="15"/>
  <cols>
    <col min="1" max="1" width="51.421875" style="5" customWidth="1"/>
    <col min="2" max="2" width="13.8515625" style="5" customWidth="1"/>
    <col min="3" max="3" width="10.140625" style="5" customWidth="1"/>
    <col min="4" max="4" width="12.8515625" style="5" customWidth="1"/>
    <col min="5" max="5" width="13.140625" style="5" customWidth="1"/>
    <col min="6" max="6" width="12.140625" style="5" customWidth="1"/>
    <col min="7" max="7" width="12.421875" style="5" customWidth="1"/>
    <col min="8" max="16384" width="8.8515625" style="5" customWidth="1"/>
  </cols>
  <sheetData>
    <row r="1" spans="1:7" s="1" customFormat="1" ht="22.5" customHeight="1">
      <c r="A1" s="124" t="s">
        <v>239</v>
      </c>
      <c r="B1" s="124"/>
      <c r="C1" s="124"/>
      <c r="D1" s="124"/>
      <c r="E1" s="124"/>
      <c r="F1" s="124"/>
      <c r="G1" s="124"/>
    </row>
    <row r="2" spans="1:7" s="1" customFormat="1" ht="19.5" customHeight="1">
      <c r="A2" s="125" t="s">
        <v>33</v>
      </c>
      <c r="B2" s="125"/>
      <c r="C2" s="125"/>
      <c r="D2" s="125"/>
      <c r="E2" s="125"/>
      <c r="F2" s="125"/>
      <c r="G2" s="125"/>
    </row>
    <row r="3" spans="1:6" s="26" customFormat="1" ht="20.25" customHeight="1">
      <c r="A3" s="22"/>
      <c r="B3" s="22"/>
      <c r="C3" s="22"/>
      <c r="D3" s="22"/>
      <c r="E3" s="22"/>
      <c r="F3" s="22"/>
    </row>
    <row r="4" spans="1:7" s="26" customFormat="1" ht="39" customHeight="1">
      <c r="A4" s="148"/>
      <c r="B4" s="150" t="str">
        <f>1!B4:D4</f>
        <v>за січень-серпень</v>
      </c>
      <c r="C4" s="150"/>
      <c r="D4" s="150"/>
      <c r="E4" s="150" t="str">
        <f>1!E4:G4</f>
        <v>станом на 1 вересня</v>
      </c>
      <c r="F4" s="150"/>
      <c r="G4" s="150"/>
    </row>
    <row r="5" spans="1:7" s="26" customFormat="1" ht="51.75" customHeight="1">
      <c r="A5" s="148"/>
      <c r="B5" s="33" t="s">
        <v>30</v>
      </c>
      <c r="C5" s="33" t="s">
        <v>126</v>
      </c>
      <c r="D5" s="44" t="s">
        <v>31</v>
      </c>
      <c r="E5" s="33" t="s">
        <v>30</v>
      </c>
      <c r="F5" s="33" t="s">
        <v>126</v>
      </c>
      <c r="G5" s="16" t="s">
        <v>31</v>
      </c>
    </row>
    <row r="6" spans="1:7" s="3" customFormat="1" ht="28.5" customHeight="1">
      <c r="A6" s="28" t="s">
        <v>32</v>
      </c>
      <c r="B6" s="35">
        <f>SUM(B7:B15)</f>
        <v>40254</v>
      </c>
      <c r="C6" s="35">
        <f>SUM(C7:C15)</f>
        <v>35007</v>
      </c>
      <c r="D6" s="7">
        <f>ROUND(C6/B6*100,1)</f>
        <v>87</v>
      </c>
      <c r="E6" s="35">
        <f>SUM(E7:E15)</f>
        <v>14542</v>
      </c>
      <c r="F6" s="35">
        <f>SUM(F7:F15)</f>
        <v>13828</v>
      </c>
      <c r="G6" s="29">
        <f>ROUND(F6/E6*100,1)</f>
        <v>95.1</v>
      </c>
    </row>
    <row r="7" spans="1:7" s="4" customFormat="1" ht="45.75" customHeight="1">
      <c r="A7" s="45" t="s">
        <v>34</v>
      </c>
      <c r="B7" s="75">
        <v>7123</v>
      </c>
      <c r="C7" s="75">
        <v>6424</v>
      </c>
      <c r="D7" s="61">
        <f aca="true" t="shared" si="0" ref="D7:D15">ROUND(C7/B7*100,1)</f>
        <v>90.2</v>
      </c>
      <c r="E7" s="75">
        <v>2797</v>
      </c>
      <c r="F7" s="75">
        <v>2645</v>
      </c>
      <c r="G7" s="76">
        <f aca="true" t="shared" si="1" ref="G7:G15">ROUND(F7/E7*100,1)</f>
        <v>94.6</v>
      </c>
    </row>
    <row r="8" spans="1:7" s="4" customFormat="1" ht="30" customHeight="1">
      <c r="A8" s="45" t="s">
        <v>2</v>
      </c>
      <c r="B8" s="75">
        <v>4771</v>
      </c>
      <c r="C8" s="75">
        <v>4542</v>
      </c>
      <c r="D8" s="61">
        <f t="shared" si="0"/>
        <v>95.2</v>
      </c>
      <c r="E8" s="75">
        <v>1801</v>
      </c>
      <c r="F8" s="75">
        <v>2006</v>
      </c>
      <c r="G8" s="76">
        <f t="shared" si="1"/>
        <v>111.4</v>
      </c>
    </row>
    <row r="9" spans="1:7" ht="33" customHeight="1">
      <c r="A9" s="45" t="s">
        <v>1</v>
      </c>
      <c r="B9" s="27">
        <v>5293</v>
      </c>
      <c r="C9" s="75">
        <v>4525</v>
      </c>
      <c r="D9" s="61">
        <f t="shared" si="0"/>
        <v>85.5</v>
      </c>
      <c r="E9" s="75">
        <v>1898</v>
      </c>
      <c r="F9" s="75">
        <v>1789</v>
      </c>
      <c r="G9" s="76">
        <f t="shared" si="1"/>
        <v>94.3</v>
      </c>
    </row>
    <row r="10" spans="1:7" ht="28.5" customHeight="1">
      <c r="A10" s="45" t="s">
        <v>0</v>
      </c>
      <c r="B10" s="27">
        <v>2591</v>
      </c>
      <c r="C10" s="75">
        <v>2260</v>
      </c>
      <c r="D10" s="61">
        <f t="shared" si="0"/>
        <v>87.2</v>
      </c>
      <c r="E10" s="75">
        <v>963</v>
      </c>
      <c r="F10" s="75">
        <v>848</v>
      </c>
      <c r="G10" s="76">
        <f t="shared" si="1"/>
        <v>88.1</v>
      </c>
    </row>
    <row r="11" spans="1:7" s="9" customFormat="1" ht="31.5" customHeight="1">
      <c r="A11" s="45" t="s">
        <v>4</v>
      </c>
      <c r="B11" s="27">
        <v>6317</v>
      </c>
      <c r="C11" s="75">
        <v>5225</v>
      </c>
      <c r="D11" s="61">
        <f t="shared" si="0"/>
        <v>82.7</v>
      </c>
      <c r="E11" s="75">
        <v>2113</v>
      </c>
      <c r="F11" s="75">
        <v>1944</v>
      </c>
      <c r="G11" s="76">
        <f t="shared" si="1"/>
        <v>92</v>
      </c>
    </row>
    <row r="12" spans="1:7" ht="51.75" customHeight="1">
      <c r="A12" s="45" t="s">
        <v>29</v>
      </c>
      <c r="B12" s="27">
        <v>740</v>
      </c>
      <c r="C12" s="75">
        <v>603</v>
      </c>
      <c r="D12" s="61">
        <f t="shared" si="0"/>
        <v>81.5</v>
      </c>
      <c r="E12" s="75">
        <v>153</v>
      </c>
      <c r="F12" s="75">
        <v>147</v>
      </c>
      <c r="G12" s="76">
        <f t="shared" si="1"/>
        <v>96.1</v>
      </c>
    </row>
    <row r="13" spans="1:7" ht="30.75" customHeight="1">
      <c r="A13" s="45" t="s">
        <v>5</v>
      </c>
      <c r="B13" s="27">
        <v>4288</v>
      </c>
      <c r="C13" s="75">
        <v>3664</v>
      </c>
      <c r="D13" s="61">
        <f t="shared" si="0"/>
        <v>85.4</v>
      </c>
      <c r="E13" s="75">
        <v>1242</v>
      </c>
      <c r="F13" s="75">
        <v>1195</v>
      </c>
      <c r="G13" s="76">
        <f t="shared" si="1"/>
        <v>96.2</v>
      </c>
    </row>
    <row r="14" spans="1:7" ht="66.75" customHeight="1">
      <c r="A14" s="45" t="s">
        <v>6</v>
      </c>
      <c r="B14" s="27">
        <v>5977</v>
      </c>
      <c r="C14" s="75">
        <v>5060</v>
      </c>
      <c r="D14" s="61">
        <f t="shared" si="0"/>
        <v>84.7</v>
      </c>
      <c r="E14" s="75">
        <v>2386</v>
      </c>
      <c r="F14" s="75">
        <v>2173</v>
      </c>
      <c r="G14" s="76">
        <f t="shared" si="1"/>
        <v>91.1</v>
      </c>
    </row>
    <row r="15" spans="1:7" ht="42.75" customHeight="1">
      <c r="A15" s="45" t="s">
        <v>36</v>
      </c>
      <c r="B15" s="27">
        <v>3154</v>
      </c>
      <c r="C15" s="75">
        <v>2704</v>
      </c>
      <c r="D15" s="61">
        <f t="shared" si="0"/>
        <v>85.7</v>
      </c>
      <c r="E15" s="75">
        <v>1189</v>
      </c>
      <c r="F15" s="75">
        <v>1081</v>
      </c>
      <c r="G15" s="76">
        <f t="shared" si="1"/>
        <v>90.9</v>
      </c>
    </row>
    <row r="16" spans="2:6" ht="12.75">
      <c r="B16" s="25"/>
      <c r="F16" s="25"/>
    </row>
    <row r="17" ht="12.75">
      <c r="B17" s="25"/>
    </row>
    <row r="18" ht="12.75">
      <c r="B18" s="25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.1968503937007874" top="0.7086614173228347" bottom="0.3937007874015748" header="0" footer="0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65" zoomScaleNormal="75" zoomScaleSheetLayoutView="65" zoomScalePageLayoutView="0" workbookViewId="0" topLeftCell="A1">
      <selection activeCell="A2" sqref="A2:D2"/>
    </sheetView>
  </sheetViews>
  <sheetFormatPr defaultColWidth="8.8515625" defaultRowHeight="15"/>
  <cols>
    <col min="1" max="1" width="37.140625" style="25" customWidth="1"/>
    <col min="2" max="2" width="13.421875" style="5" customWidth="1"/>
    <col min="3" max="3" width="16.140625" style="5" customWidth="1"/>
    <col min="4" max="4" width="15.421875" style="25" customWidth="1"/>
    <col min="5" max="6" width="8.8515625" style="5" customWidth="1"/>
    <col min="7" max="7" width="43.00390625" style="5" customWidth="1"/>
    <col min="8" max="16384" width="8.8515625" style="5" customWidth="1"/>
  </cols>
  <sheetData>
    <row r="1" spans="1:4" s="1" customFormat="1" ht="40.5" customHeight="1">
      <c r="A1" s="152" t="s">
        <v>345</v>
      </c>
      <c r="B1" s="152"/>
      <c r="C1" s="152"/>
      <c r="D1" s="152"/>
    </row>
    <row r="2" spans="1:4" s="1" customFormat="1" ht="19.5" customHeight="1">
      <c r="A2" s="125" t="s">
        <v>7</v>
      </c>
      <c r="B2" s="125"/>
      <c r="C2" s="125"/>
      <c r="D2" s="125"/>
    </row>
    <row r="3" spans="1:4" s="26" customFormat="1" ht="12" customHeight="1">
      <c r="A3" s="22"/>
      <c r="B3" s="22"/>
      <c r="C3" s="22"/>
      <c r="D3" s="22"/>
    </row>
    <row r="4" spans="1:4" s="26" customFormat="1" ht="20.25" customHeight="1">
      <c r="A4" s="148"/>
      <c r="B4" s="153" t="s">
        <v>224</v>
      </c>
      <c r="C4" s="154" t="s">
        <v>225</v>
      </c>
      <c r="D4" s="155" t="s">
        <v>81</v>
      </c>
    </row>
    <row r="5" spans="1:4" s="26" customFormat="1" ht="59.25" customHeight="1">
      <c r="A5" s="148"/>
      <c r="B5" s="153"/>
      <c r="C5" s="154"/>
      <c r="D5" s="155"/>
    </row>
    <row r="6" spans="1:4" s="8" customFormat="1" ht="34.5" customHeight="1">
      <c r="A6" s="16" t="s">
        <v>32</v>
      </c>
      <c r="B6" s="47">
        <f>SUM(B9:B27)</f>
        <v>9731</v>
      </c>
      <c r="C6" s="87">
        <f>7!F6</f>
        <v>13828</v>
      </c>
      <c r="D6" s="30">
        <f>C6/B6</f>
        <v>1.4210255883259686</v>
      </c>
    </row>
    <row r="7" spans="1:4" s="8" customFormat="1" ht="24.75" customHeight="1">
      <c r="A7" s="16" t="s">
        <v>38</v>
      </c>
      <c r="B7" s="48" t="s">
        <v>39</v>
      </c>
      <c r="C7" s="47">
        <f>SUM(C9:C27)</f>
        <v>12008</v>
      </c>
      <c r="D7" s="27" t="s">
        <v>39</v>
      </c>
    </row>
    <row r="8" spans="1:4" s="8" customFormat="1" ht="31.5" customHeight="1">
      <c r="A8" s="49" t="s">
        <v>8</v>
      </c>
      <c r="B8" s="48"/>
      <c r="C8" s="48"/>
      <c r="D8" s="27"/>
    </row>
    <row r="9" spans="1:7" ht="54" customHeight="1">
      <c r="A9" s="23" t="s">
        <v>9</v>
      </c>
      <c r="B9" s="157">
        <f>1!F7</f>
        <v>128</v>
      </c>
      <c r="C9" s="157">
        <v>430</v>
      </c>
      <c r="D9" s="27">
        <f>C9/B9</f>
        <v>3.359375</v>
      </c>
      <c r="E9" s="50"/>
      <c r="G9" s="36"/>
    </row>
    <row r="10" spans="1:7" ht="35.25" customHeight="1">
      <c r="A10" s="23" t="s">
        <v>10</v>
      </c>
      <c r="B10" s="157">
        <f>1!F8</f>
        <v>37</v>
      </c>
      <c r="C10" s="157">
        <v>97</v>
      </c>
      <c r="D10" s="27">
        <f aca="true" t="shared" si="0" ref="D10:D27">C10/B10</f>
        <v>2.6216216216216215</v>
      </c>
      <c r="E10" s="50"/>
      <c r="G10" s="36"/>
    </row>
    <row r="11" spans="1:7" s="9" customFormat="1" ht="20.25" customHeight="1">
      <c r="A11" s="23" t="s">
        <v>11</v>
      </c>
      <c r="B11" s="157">
        <f>1!F9</f>
        <v>3062</v>
      </c>
      <c r="C11" s="157">
        <v>1869</v>
      </c>
      <c r="D11" s="27">
        <f t="shared" si="0"/>
        <v>0.6103853690398432</v>
      </c>
      <c r="E11" s="50"/>
      <c r="F11" s="5"/>
      <c r="G11" s="36"/>
    </row>
    <row r="12" spans="1:9" ht="36" customHeight="1">
      <c r="A12" s="23" t="s">
        <v>12</v>
      </c>
      <c r="B12" s="157">
        <f>1!F10</f>
        <v>435</v>
      </c>
      <c r="C12" s="157">
        <v>501</v>
      </c>
      <c r="D12" s="27">
        <f t="shared" si="0"/>
        <v>1.1517241379310346</v>
      </c>
      <c r="E12" s="50"/>
      <c r="G12" s="36"/>
      <c r="I12" s="51"/>
    </row>
    <row r="13" spans="1:7" ht="30" customHeight="1">
      <c r="A13" s="23" t="s">
        <v>13</v>
      </c>
      <c r="B13" s="157">
        <f>1!F11</f>
        <v>168</v>
      </c>
      <c r="C13" s="157">
        <v>90</v>
      </c>
      <c r="D13" s="52">
        <f t="shared" si="0"/>
        <v>0.5357142857142857</v>
      </c>
      <c r="E13" s="50"/>
      <c r="G13" s="36"/>
    </row>
    <row r="14" spans="1:7" ht="19.5" customHeight="1">
      <c r="A14" s="23" t="s">
        <v>14</v>
      </c>
      <c r="B14" s="157">
        <f>1!F12</f>
        <v>280</v>
      </c>
      <c r="C14" s="157">
        <v>425</v>
      </c>
      <c r="D14" s="27">
        <f t="shared" si="0"/>
        <v>1.5178571428571428</v>
      </c>
      <c r="E14" s="50"/>
      <c r="G14" s="53"/>
    </row>
    <row r="15" spans="1:7" ht="48.75" customHeight="1">
      <c r="A15" s="23" t="s">
        <v>15</v>
      </c>
      <c r="B15" s="157">
        <f>1!F13</f>
        <v>1200</v>
      </c>
      <c r="C15" s="157">
        <v>2254</v>
      </c>
      <c r="D15" s="27">
        <f t="shared" si="0"/>
        <v>1.8783333333333334</v>
      </c>
      <c r="E15" s="50"/>
      <c r="G15" s="36"/>
    </row>
    <row r="16" spans="1:7" ht="34.5" customHeight="1">
      <c r="A16" s="23" t="s">
        <v>16</v>
      </c>
      <c r="B16" s="157">
        <f>1!F14</f>
        <v>1220</v>
      </c>
      <c r="C16" s="157">
        <v>521</v>
      </c>
      <c r="D16" s="52">
        <f t="shared" si="0"/>
        <v>0.42704918032786887</v>
      </c>
      <c r="E16" s="50"/>
      <c r="G16" s="36"/>
    </row>
    <row r="17" spans="1:7" ht="35.25" customHeight="1">
      <c r="A17" s="23" t="s">
        <v>17</v>
      </c>
      <c r="B17" s="157">
        <f>1!F15</f>
        <v>323</v>
      </c>
      <c r="C17" s="157">
        <v>385</v>
      </c>
      <c r="D17" s="27">
        <f t="shared" si="0"/>
        <v>1.1919504643962848</v>
      </c>
      <c r="E17" s="50"/>
      <c r="G17" s="36"/>
    </row>
    <row r="18" spans="1:7" ht="24" customHeight="1">
      <c r="A18" s="23" t="s">
        <v>18</v>
      </c>
      <c r="B18" s="157">
        <f>1!F16</f>
        <v>60</v>
      </c>
      <c r="C18" s="157">
        <v>343</v>
      </c>
      <c r="D18" s="27">
        <f t="shared" si="0"/>
        <v>5.716666666666667</v>
      </c>
      <c r="E18" s="50"/>
      <c r="G18" s="36"/>
    </row>
    <row r="19" spans="1:7" ht="17.25" customHeight="1">
      <c r="A19" s="23" t="s">
        <v>19</v>
      </c>
      <c r="B19" s="157">
        <f>1!F17</f>
        <v>100</v>
      </c>
      <c r="C19" s="157">
        <v>432</v>
      </c>
      <c r="D19" s="27">
        <f t="shared" si="0"/>
        <v>4.32</v>
      </c>
      <c r="E19" s="50"/>
      <c r="G19" s="36"/>
    </row>
    <row r="20" spans="1:7" ht="18" customHeight="1">
      <c r="A20" s="23" t="s">
        <v>20</v>
      </c>
      <c r="B20" s="157">
        <f>1!F18</f>
        <v>54</v>
      </c>
      <c r="C20" s="157">
        <v>138</v>
      </c>
      <c r="D20" s="27">
        <f t="shared" si="0"/>
        <v>2.5555555555555554</v>
      </c>
      <c r="E20" s="50"/>
      <c r="G20" s="36"/>
    </row>
    <row r="21" spans="1:7" ht="32.25" customHeight="1">
      <c r="A21" s="23" t="s">
        <v>21</v>
      </c>
      <c r="B21" s="157">
        <f>1!F19</f>
        <v>126</v>
      </c>
      <c r="C21" s="157">
        <v>425</v>
      </c>
      <c r="D21" s="27">
        <f t="shared" si="0"/>
        <v>3.373015873015873</v>
      </c>
      <c r="E21" s="50"/>
      <c r="G21" s="54"/>
    </row>
    <row r="22" spans="1:7" ht="35.25" customHeight="1">
      <c r="A22" s="23" t="s">
        <v>22</v>
      </c>
      <c r="B22" s="157">
        <f>1!F20</f>
        <v>348</v>
      </c>
      <c r="C22" s="157">
        <v>269</v>
      </c>
      <c r="D22" s="27">
        <f t="shared" si="0"/>
        <v>0.7729885057471264</v>
      </c>
      <c r="E22" s="50"/>
      <c r="G22" s="36"/>
    </row>
    <row r="23" spans="1:7" ht="33" customHeight="1">
      <c r="A23" s="23" t="s">
        <v>23</v>
      </c>
      <c r="B23" s="157">
        <f>1!F21</f>
        <v>647</v>
      </c>
      <c r="C23" s="157">
        <v>2349</v>
      </c>
      <c r="D23" s="27">
        <f t="shared" si="0"/>
        <v>3.6306027820710973</v>
      </c>
      <c r="E23" s="50"/>
      <c r="G23" s="36"/>
    </row>
    <row r="24" spans="1:7" ht="19.5" customHeight="1">
      <c r="A24" s="23" t="s">
        <v>24</v>
      </c>
      <c r="B24" s="157">
        <f>1!F22</f>
        <v>1025</v>
      </c>
      <c r="C24" s="157">
        <v>541</v>
      </c>
      <c r="D24" s="27">
        <f t="shared" si="0"/>
        <v>0.5278048780487805</v>
      </c>
      <c r="E24" s="50"/>
      <c r="G24" s="36"/>
    </row>
    <row r="25" spans="1:7" ht="30.75" customHeight="1">
      <c r="A25" s="23" t="s">
        <v>25</v>
      </c>
      <c r="B25" s="157">
        <f>1!F23</f>
        <v>388</v>
      </c>
      <c r="C25" s="157">
        <v>626</v>
      </c>
      <c r="D25" s="27">
        <f t="shared" si="0"/>
        <v>1.6134020618556701</v>
      </c>
      <c r="E25" s="50"/>
      <c r="G25" s="36"/>
    </row>
    <row r="26" spans="1:7" ht="30.75" customHeight="1">
      <c r="A26" s="23" t="s">
        <v>26</v>
      </c>
      <c r="B26" s="157">
        <f>1!F24</f>
        <v>84</v>
      </c>
      <c r="C26" s="157">
        <v>116</v>
      </c>
      <c r="D26" s="27">
        <f t="shared" si="0"/>
        <v>1.380952380952381</v>
      </c>
      <c r="E26" s="50"/>
      <c r="G26" s="36"/>
    </row>
    <row r="27" spans="1:7" ht="22.5" customHeight="1">
      <c r="A27" s="23" t="s">
        <v>27</v>
      </c>
      <c r="B27" s="157">
        <f>1!F25</f>
        <v>46</v>
      </c>
      <c r="C27" s="157">
        <v>197</v>
      </c>
      <c r="D27" s="27">
        <f t="shared" si="0"/>
        <v>4.282608695652174</v>
      </c>
      <c r="E27" s="50"/>
      <c r="G27" s="36"/>
    </row>
    <row r="28" spans="1:7" ht="21.75" customHeight="1">
      <c r="A28" s="151"/>
      <c r="B28" s="151"/>
      <c r="C28" s="6"/>
      <c r="D28" s="24"/>
      <c r="G28" s="36"/>
    </row>
    <row r="29" spans="1:7" ht="15">
      <c r="A29" s="24"/>
      <c r="B29" s="6"/>
      <c r="C29" s="6"/>
      <c r="D29" s="24"/>
      <c r="G29" s="36"/>
    </row>
    <row r="30" spans="1:4" ht="12.75">
      <c r="A30" s="24"/>
      <c r="B30" s="6"/>
      <c r="C30" s="6"/>
      <c r="D30" s="24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2018-07-15T08:00:51Z</cp:lastPrinted>
  <dcterms:created xsi:type="dcterms:W3CDTF">2006-09-16T00:00:00Z</dcterms:created>
  <dcterms:modified xsi:type="dcterms:W3CDTF">2018-09-14T12:15:43Z</dcterms:modified>
  <cp:category/>
  <cp:version/>
  <cp:contentType/>
  <cp:contentStatus/>
</cp:coreProperties>
</file>